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75" windowWidth="15600" windowHeight="11070" activeTab="0"/>
  </bookViews>
  <sheets>
    <sheet name="Fund 100 (Payroll)" sheetId="1" r:id="rId1"/>
    <sheet name="Fund 100 SDO" sheetId="2" r:id="rId2"/>
    <sheet name="Fund 200 SDO" sheetId="3" r:id="rId3"/>
    <sheet name="Fund 300 SDO" sheetId="4" r:id="rId4"/>
    <sheet name="148 - Fund 101" sheetId="5" r:id="rId5"/>
  </sheets>
  <externalReferences>
    <externalReference r:id="rId8"/>
  </externalReferences>
  <definedNames>
    <definedName name="_xlnm.Print_Area" localSheetId="4">'148 - Fund 101'!$A$1:$Q$48</definedName>
    <definedName name="_xlnm.Print_Area" localSheetId="0">'Fund 100 (Payroll)'!$A$1:$Q$43</definedName>
    <definedName name="_xlnm.Print_Area" localSheetId="1">'Fund 100 SDO'!$A$2:$Q$70</definedName>
    <definedName name="_xlnm.Print_Area" localSheetId="2">'Fund 200 SDO'!$A$1:$Q$35</definedName>
    <definedName name="_xlnm.Print_Area" localSheetId="3">'Fund 300 SDO'!$A$1:$Q$24</definedName>
    <definedName name="_xlnm.Print_Titles" localSheetId="4">'148 - Fund 101'!$5:$11</definedName>
    <definedName name="_xlnm.Print_Titles" localSheetId="0">'Fund 100 (Payroll)'!$5:$11</definedName>
    <definedName name="_xlnm.Print_Titles" localSheetId="1">'Fund 100 SDO'!$5:$11</definedName>
  </definedNames>
  <calcPr fullCalcOnLoad="1"/>
</workbook>
</file>

<file path=xl/sharedStrings.xml><?xml version="1.0" encoding="utf-8"?>
<sst xmlns="http://schemas.openxmlformats.org/spreadsheetml/2006/main" count="737" uniqueCount="459">
  <si>
    <t>Republic of the Philippines</t>
  </si>
  <si>
    <t>Date</t>
  </si>
  <si>
    <t xml:space="preserve">Check </t>
  </si>
  <si>
    <t>Name of</t>
  </si>
  <si>
    <t>Nature of</t>
  </si>
  <si>
    <t>Beginning</t>
  </si>
  <si>
    <t>Granted</t>
  </si>
  <si>
    <t>LIQUIDATED</t>
  </si>
  <si>
    <t>Unliquidated</t>
  </si>
  <si>
    <t>CURRENT</t>
  </si>
  <si>
    <t>PAST DUE</t>
  </si>
  <si>
    <t>Number</t>
  </si>
  <si>
    <t>Accountable</t>
  </si>
  <si>
    <t>Cash</t>
  </si>
  <si>
    <t>Balance</t>
  </si>
  <si>
    <t>as of</t>
  </si>
  <si>
    <t>Less than</t>
  </si>
  <si>
    <t>31-90</t>
  </si>
  <si>
    <t>91-365</t>
  </si>
  <si>
    <t>Over</t>
  </si>
  <si>
    <t>Officer</t>
  </si>
  <si>
    <t>Advances</t>
  </si>
  <si>
    <t>Amount</t>
  </si>
  <si>
    <t>30 days</t>
  </si>
  <si>
    <t>days</t>
  </si>
  <si>
    <t>1 year</t>
  </si>
  <si>
    <t>2 years</t>
  </si>
  <si>
    <t>3 years</t>
  </si>
  <si>
    <t>TOTAL</t>
  </si>
  <si>
    <t>Province of Pangasinan</t>
  </si>
  <si>
    <t>Municipality of Asingan</t>
  </si>
  <si>
    <t>MARJORIE V. TINTE</t>
  </si>
  <si>
    <t>Municipal Accountant</t>
  </si>
  <si>
    <t>JEV#</t>
  </si>
  <si>
    <t>CHECK#</t>
  </si>
  <si>
    <t>Prepared By:</t>
  </si>
  <si>
    <t>STATEMENT OF CASH ADVANCE AND LIQUIDATION (Advances to Special Disbursing Officer)</t>
  </si>
  <si>
    <t>STATEMENT OF CASH ADVANCE AND LIQUIDATION (Advances for Payroll)</t>
  </si>
  <si>
    <t>Noted by:</t>
  </si>
  <si>
    <t>ATTY. JOSHUA V. VIRAY</t>
  </si>
  <si>
    <t>Acting Municipal Mayor</t>
  </si>
  <si>
    <t>GENERAL FUND (FUND 100)</t>
  </si>
  <si>
    <t>TRUST FUND (FUND 300)</t>
  </si>
  <si>
    <t>SPECIAL EDUCATION FUND (FUND 200)</t>
  </si>
  <si>
    <t xml:space="preserve"> </t>
  </si>
  <si>
    <t>12/01/2018 to</t>
  </si>
  <si>
    <t>100-18-12-3394</t>
  </si>
  <si>
    <t>104458</t>
  </si>
  <si>
    <t>ELMA A. ESPEDIDO</t>
  </si>
  <si>
    <t>To payment of RATA of SB officials &amp; Employees for the month of December 2018</t>
  </si>
  <si>
    <t>100-18-12-3393</t>
  </si>
  <si>
    <t>104459</t>
  </si>
  <si>
    <t>To payment of Salaries and PERA of SB Officials &amp; employees for the month of December 2018</t>
  </si>
  <si>
    <t>100-18-12-3396</t>
  </si>
  <si>
    <t>104460</t>
  </si>
  <si>
    <t>To pyamnet of subsistence, laundry allowance &amp; hazard pay of RHU Staff for rhe month of November 2018</t>
  </si>
  <si>
    <t>100-18-12-3403</t>
  </si>
  <si>
    <t>104461</t>
  </si>
  <si>
    <t>To payment of salries and PERA of Mun. Official &amp; Employees for the month of December 2018</t>
  </si>
  <si>
    <t>100-18-12-3405</t>
  </si>
  <si>
    <t>104462</t>
  </si>
  <si>
    <t>To payment of RATA of Mun. Official &amp; Employees for the month of December 2018</t>
  </si>
  <si>
    <t>100-18-12-3406</t>
  </si>
  <si>
    <t>104469</t>
  </si>
  <si>
    <t>To payment of honorarium of BAC Members, TWG and BAC Secretariat</t>
  </si>
  <si>
    <t>100-18-12-3429</t>
  </si>
  <si>
    <t>104472</t>
  </si>
  <si>
    <t>To payment of hazard pay &amp; subsistence allowance for the month of November 2018</t>
  </si>
  <si>
    <t>100-18-12-3461</t>
  </si>
  <si>
    <t>104492</t>
  </si>
  <si>
    <t>To payment of Performance Enhancement Incentive (PEI) of Municipal Official and employees for the Year 2018</t>
  </si>
  <si>
    <t>100-18-12-3462</t>
  </si>
  <si>
    <t>104493</t>
  </si>
  <si>
    <t>To payment of Performance Enhancement Incentive (PEI) Sb Officials and Employees for the year 2018</t>
  </si>
  <si>
    <t>100-18-12-3503</t>
  </si>
  <si>
    <t>104519</t>
  </si>
  <si>
    <t>To payment of salaries and wages of Casual Employees for the month of December 1-15, 2018</t>
  </si>
  <si>
    <t>100-18-12-3686</t>
  </si>
  <si>
    <t>104569</t>
  </si>
  <si>
    <t>To payment of Collective Negotiation Agreement (C.N.A.) of SB Officals</t>
  </si>
  <si>
    <t>100-18-12-3685</t>
  </si>
  <si>
    <t>104573</t>
  </si>
  <si>
    <t>100-18-12-3697</t>
  </si>
  <si>
    <t>104577</t>
  </si>
  <si>
    <t>To payment of Collective Negotiation Agreement (C.N.A.) of casual employees for the year 2018</t>
  </si>
  <si>
    <t>100-18-12-3699</t>
  </si>
  <si>
    <t>104578</t>
  </si>
  <si>
    <t>To cash advance fro the Collective Negotiation Agreement  (C.N.A.) 2018</t>
  </si>
  <si>
    <t>100-18-12-3698</t>
  </si>
  <si>
    <t>104579</t>
  </si>
  <si>
    <t>To payment of Performance Enhancement Incentive (PEI) of Casual Employees fro the year 2018</t>
  </si>
  <si>
    <t>100-18-12-3701</t>
  </si>
  <si>
    <t>104582</t>
  </si>
  <si>
    <t>ELMA  A. ESPEDIDO</t>
  </si>
  <si>
    <t>To c/a for the payment of salaries of SB officials and employees for the period of December 16-31, 2018</t>
  </si>
  <si>
    <t>100-18-12-3703</t>
  </si>
  <si>
    <t>104583</t>
  </si>
  <si>
    <t>To c/a for the payment of salaries of Mun. official and employees for the period of December 16-31, 2018</t>
  </si>
  <si>
    <t>100-18-12-3637</t>
  </si>
  <si>
    <t>100-18-12-3648</t>
  </si>
  <si>
    <t>To payment of subsistence, laundry allowance &amp; hazard pay of RHU staff fro the month of December 2018</t>
  </si>
  <si>
    <t>100-18-12-3450</t>
  </si>
  <si>
    <t>100-18-12-3640</t>
  </si>
  <si>
    <t>100-18-12-3334</t>
  </si>
  <si>
    <t>104440</t>
  </si>
  <si>
    <t>To c/a the payment of honorarium of speakers during the symposium/seminar on Violence against Women &amp; their Children on Nov. 20-23, 2018 at Asingan Police Station Function Hall, Asingan, Pangasinan</t>
  </si>
  <si>
    <t>100-18-12-3365</t>
  </si>
  <si>
    <t>104452</t>
  </si>
  <si>
    <t>To c/a payment if honorarium of speakers during the symposium on HIV held on December 6, 2018 at Mayor Francisco A. Sapigao Sr. Memorial Sports and Cultural</t>
  </si>
  <si>
    <t>100-18-12-3366</t>
  </si>
  <si>
    <t>104453</t>
  </si>
  <si>
    <t>To payment of Labor for the Ceiling and Floor Tiles of One (1) Classroom at Carosucan East Elementary School</t>
  </si>
  <si>
    <t>100-18-12-3395</t>
  </si>
  <si>
    <t>104457</t>
  </si>
  <si>
    <t>To payment of CP LOAD of SB Officials &amp; employees for the month of December 2018</t>
  </si>
  <si>
    <t>100-18-12-3401</t>
  </si>
  <si>
    <t>104463</t>
  </si>
  <si>
    <t>To payment of CP LOAD and other allowances of Mun. Official &amp; Employees for the month of December 2018</t>
  </si>
  <si>
    <t>100-18-12-3408</t>
  </si>
  <si>
    <t>104467</t>
  </si>
  <si>
    <t>100-18-12-3407</t>
  </si>
  <si>
    <t>104468</t>
  </si>
  <si>
    <t>To payment of Labor fro the Tiling of Canteen and Sanchez Cabalitian Elementary School, Asingan, Pangasinan</t>
  </si>
  <si>
    <t>100-18-12-3426</t>
  </si>
  <si>
    <t>104475</t>
  </si>
  <si>
    <t>100-18-12-3425</t>
  </si>
  <si>
    <t>104476</t>
  </si>
  <si>
    <t>To payment of Labor for the one (1) unit Class Room/ Windows Fixtures San Vicente West Integrated School</t>
  </si>
  <si>
    <t>100-18-12-3424</t>
  </si>
  <si>
    <t>104477</t>
  </si>
  <si>
    <t>To payment of Labor fro the Enhancement of PNP Custodial Facility Asingan Pangasinan</t>
  </si>
  <si>
    <t>100-18-12-3423</t>
  </si>
  <si>
    <t>104478</t>
  </si>
  <si>
    <t>TO PAYMENT OF Labor for the Concreting of Center Island/ Plant box along Mayor's Boulevard, Asingan Pangasinan</t>
  </si>
  <si>
    <t>100-18-12-3422</t>
  </si>
  <si>
    <t>104479</t>
  </si>
  <si>
    <t>100-18-12-3444</t>
  </si>
  <si>
    <t>104480</t>
  </si>
  <si>
    <t>To payment of travelling allowance of 21 Senior Citizens president for the month of December 2018</t>
  </si>
  <si>
    <t>100-18-12-3443</t>
  </si>
  <si>
    <t>104481</t>
  </si>
  <si>
    <t>To payment of monthly allowance of BHW President for the month of December 2018</t>
  </si>
  <si>
    <t>100-18-12-3448</t>
  </si>
  <si>
    <t>104484</t>
  </si>
  <si>
    <t>100-18-12-3478</t>
  </si>
  <si>
    <t>104502</t>
  </si>
  <si>
    <t>100-18-12-3479</t>
  </si>
  <si>
    <t>104503</t>
  </si>
  <si>
    <t>To payment of BSPO allowance from January to December 2018</t>
  </si>
  <si>
    <t>100-18-12-3480</t>
  </si>
  <si>
    <t>104504</t>
  </si>
  <si>
    <t>To payment of BNS allowance from January to December 2018</t>
  </si>
  <si>
    <t>100-18-12-3481</t>
  </si>
  <si>
    <t>104505</t>
  </si>
  <si>
    <t>To payment of Labor for the One Unit Double Hand Washes Facility with Roof Shed at Carosucan Sur Elementary School, Asingan Pangasinan</t>
  </si>
  <si>
    <t>100-18-12-3482</t>
  </si>
  <si>
    <t>104506</t>
  </si>
  <si>
    <t>To payment of labor for the rehabilitation of kitchen roof at Toboy Multi-purpose hall, Asingan Pangasinan</t>
  </si>
  <si>
    <t>100-18-12-3520</t>
  </si>
  <si>
    <t>104510</t>
  </si>
  <si>
    <t>To payment of honorarium served as Facilitator and Secretariat during the Year End Assembly of PWD's and STAC Parents Association and Socialization on December 18, 2018 At Cultural Center</t>
  </si>
  <si>
    <t>100-18-12-3506</t>
  </si>
  <si>
    <t>104512</t>
  </si>
  <si>
    <t>to payment of transportation during the 4th Regional Ilocus Scout Jamboree on December 5-9, 2018 at Tebag, Sta. Barbara, Pangasinan</t>
  </si>
  <si>
    <t>100-18-12-3510</t>
  </si>
  <si>
    <t>104513</t>
  </si>
  <si>
    <t>100-18-12-3502</t>
  </si>
  <si>
    <t>104518</t>
  </si>
  <si>
    <t>100-18-12-3504</t>
  </si>
  <si>
    <t>104522</t>
  </si>
  <si>
    <t>To payment of their Salaries and Wages as Job Order Employees for the period of December 1-15, 2018</t>
  </si>
  <si>
    <t>100-18-12-3535</t>
  </si>
  <si>
    <t>104527</t>
  </si>
  <si>
    <t>To payment of prizes and honorarium of judges and emcees re: 2018 LGU ASINGAN CHRISTMAS LANTERN (PAROL) Making contest</t>
  </si>
  <si>
    <t>100-18-12-3536</t>
  </si>
  <si>
    <t>104528</t>
  </si>
  <si>
    <t>100-18-12-3537</t>
  </si>
  <si>
    <t>104529</t>
  </si>
  <si>
    <t>To payment of Terminal Pay of former Casual Employees</t>
  </si>
  <si>
    <t>100-18-12-3538</t>
  </si>
  <si>
    <t>104530</t>
  </si>
  <si>
    <t>To payment of Labor for the Installation of Sliding Gate at Public Plaza, Asingan Pangasinan</t>
  </si>
  <si>
    <t>100-18-12-3549</t>
  </si>
  <si>
    <t>104536</t>
  </si>
  <si>
    <t>To payment of honorarium of child development workers for the month of December 2018</t>
  </si>
  <si>
    <t>100-18-12-3557</t>
  </si>
  <si>
    <t>104541</t>
  </si>
  <si>
    <t>To payment of hazard pay &amp; subsistence allowance for the onth of December 2018</t>
  </si>
  <si>
    <t>100-18-12-3556</t>
  </si>
  <si>
    <t>104545</t>
  </si>
  <si>
    <t>To payment of Labor for the Repainting and Fabrication of office Table at Asingan Veterans Post Office, Asingan, Pangasinan</t>
  </si>
  <si>
    <t>100-18-12-3687</t>
  </si>
  <si>
    <t>104565</t>
  </si>
  <si>
    <t>To payment of Labor for the installation of streetlights at Sitio Aragaag Brgy. Bantog Asingan Pangasinan</t>
  </si>
  <si>
    <t>104584</t>
  </si>
  <si>
    <t>TIME BOOK AND PAYROLL</t>
  </si>
  <si>
    <t>100-18-12-3702</t>
  </si>
  <si>
    <t>To payment of labor for the concreting of Day Care Center pathways/ramp at Brgy. Coldit,  Asingan, Pangasinan</t>
  </si>
  <si>
    <t>100-18-12-3704</t>
  </si>
  <si>
    <t>104586</t>
  </si>
  <si>
    <t>100-18-12-3670</t>
  </si>
  <si>
    <t>100-18-12-3638</t>
  </si>
  <si>
    <t>100-18-12-3631</t>
  </si>
  <si>
    <t>100-18-12-3671</t>
  </si>
  <si>
    <t>100-18-12-3639</t>
  </si>
  <si>
    <t>100-18-12-3646</t>
  </si>
  <si>
    <t>100-18-12-3634</t>
  </si>
  <si>
    <t>100-18-12-3636</t>
  </si>
  <si>
    <t>100-18-12-3630</t>
  </si>
  <si>
    <t>100-18-12-3633</t>
  </si>
  <si>
    <t>100-18-12-3647</t>
  </si>
  <si>
    <t>100-18-12-3635</t>
  </si>
  <si>
    <t>100-18-12-3632</t>
  </si>
  <si>
    <t>100-18-12-3676</t>
  </si>
  <si>
    <t>100-18-12-3649</t>
  </si>
  <si>
    <t>100-18-12-3644</t>
  </si>
  <si>
    <t>100-18-12-3721</t>
  </si>
  <si>
    <t>100-18-12-3722</t>
  </si>
  <si>
    <t>100-18-12-3723</t>
  </si>
  <si>
    <t>100-18-12-3725</t>
  </si>
  <si>
    <t>100-18-12-3726</t>
  </si>
  <si>
    <t>100-18-12-3729</t>
  </si>
  <si>
    <t>100-18-12-3730</t>
  </si>
  <si>
    <t>100-18-12-3733</t>
  </si>
  <si>
    <t>100-18-12-3734</t>
  </si>
  <si>
    <t>100-18-12-3643</t>
  </si>
  <si>
    <t>100-18-12-3735</t>
  </si>
  <si>
    <t>100-18-12-3737</t>
  </si>
  <si>
    <t>100-18-12-3738</t>
  </si>
  <si>
    <t>100-18-12-3642</t>
  </si>
  <si>
    <t>100-18-12-3739</t>
  </si>
  <si>
    <t>100-18-12-3740</t>
  </si>
  <si>
    <t>100-18-12-3742</t>
  </si>
  <si>
    <t>100-18-12-3743</t>
  </si>
  <si>
    <t>100-18-12-3744</t>
  </si>
  <si>
    <t>100-18-12-3745</t>
  </si>
  <si>
    <t>100-18-12-3746</t>
  </si>
  <si>
    <t>100-18-12-3747</t>
  </si>
  <si>
    <t>100-18-12-3749</t>
  </si>
  <si>
    <t>300-18-12-326</t>
  </si>
  <si>
    <t>300-18-12-320</t>
  </si>
  <si>
    <t>100606</t>
  </si>
  <si>
    <t>100628</t>
  </si>
  <si>
    <t>To payment fro the DSWD Social pension to indigent Senior Citizens for the 4th Quarter 2018</t>
  </si>
  <si>
    <t>To payment of BNS allowance from January to December 2018 charged under the Fund Coming from National Nutrition Council</t>
  </si>
  <si>
    <t>300-18-12-350</t>
  </si>
  <si>
    <t>300-18-12-351</t>
  </si>
  <si>
    <t>As of December 1-31, 2018</t>
  </si>
  <si>
    <t>100-18-12-3761</t>
  </si>
  <si>
    <t>100-18-12-3763</t>
  </si>
  <si>
    <t>104595</t>
  </si>
  <si>
    <t>To cash advance fro the payment of RATA of SB Officals and Employees fro the month of December 16-31, 2018</t>
  </si>
  <si>
    <t>104597</t>
  </si>
  <si>
    <t>ELMA A ESPEDIDO</t>
  </si>
  <si>
    <t>cash advance the salaries and wages of casuals</t>
  </si>
  <si>
    <t>100-18-12-3794</t>
  </si>
  <si>
    <t>100-18-12-3803</t>
  </si>
  <si>
    <t>100-18-12-3801</t>
  </si>
  <si>
    <t>100-18-12-3809</t>
  </si>
  <si>
    <t>12/01/2018 - 12/31/2018</t>
  </si>
  <si>
    <t>To paymnet labor for Barangay line Canal Cabalitian, Asingan</t>
  </si>
  <si>
    <t>To payment of Labor for the Rehabilitaiton of CAOACAN local Access road at Brgy. Ariston East, Asingan Pangasinan</t>
  </si>
  <si>
    <t>to payment of transportaion during the 4th Regional Jamboree on December 5-9, 2018 at Sta. Barbara, Pangasinan</t>
  </si>
  <si>
    <t>To payment of labor for the Construction of Study Shed at Carosucan East Elemntary School, Carosucan Norte, Asingan, Pangasinan</t>
  </si>
  <si>
    <t>To paymnet of Labor for the Concreting of farm to Market Road at Sitio Aragaag, bantog, Asingan, Pangasinan</t>
  </si>
  <si>
    <t>To payment of Labor for the Rehabilitation of Childrens Playground, Asingan, Pangasinan</t>
  </si>
  <si>
    <t>To cash advance for Salaries and Wages as STAC Employees, for the period of December 1-15, 2018</t>
  </si>
  <si>
    <t>To payment of Labor for the Improvemnet of Floor Stage/ Stair Expansion of Public Auditorium, Asingan, Pangasinan</t>
  </si>
  <si>
    <t>To payment of labor for the Intallation of Tiles of San Vicente East Elementary School Multi Purpose Stage, Asingan, Pangasinan</t>
  </si>
  <si>
    <t>100-18-12-3752</t>
  </si>
  <si>
    <t>104589</t>
  </si>
  <si>
    <t>To payment of labor for the repainting of school school stage at Teofilo Gante Elementary School</t>
  </si>
  <si>
    <t>100-18-12-3758</t>
  </si>
  <si>
    <t>104590</t>
  </si>
  <si>
    <t>To payment of Labor for the Installation of Pitcher Pump (Deep Well) at AVRNHS, Asingan Pangasinan</t>
  </si>
  <si>
    <t>100-18-12-3759</t>
  </si>
  <si>
    <t>104592</t>
  </si>
  <si>
    <t>To payment of Labor for the Construction of School Stage at Carosucan Sur National High School Asingan Pangasinan</t>
  </si>
  <si>
    <t>100-18-12-3762</t>
  </si>
  <si>
    <t>104594</t>
  </si>
  <si>
    <t>To C/A for the payment of CP LOAD of SB Officials and employees for the month of DECEMBER 16-31, 2018</t>
  </si>
  <si>
    <t>100-18-12-3764</t>
  </si>
  <si>
    <t>104596</t>
  </si>
  <si>
    <t>cash advance salaries and wages of Jos for Dec 16-31, 2018</t>
  </si>
  <si>
    <t>100-18-12-3765</t>
  </si>
  <si>
    <t>104598</t>
  </si>
  <si>
    <t>Cash advance salaries and wages of STAC</t>
  </si>
  <si>
    <t>100-18-12-3770</t>
  </si>
  <si>
    <t>104602</t>
  </si>
  <si>
    <t>To payment of labor on cleaning/ removing of cobwebs, cleaning of gutters of the market buildings and declogging of canals inside the Public Market, Asingan Pangasinan</t>
  </si>
  <si>
    <t>100-18-12-3781</t>
  </si>
  <si>
    <t>104607</t>
  </si>
  <si>
    <t>To payment of labor for the Additional Children's Playground Equipment &amp; Accessories, Asingan</t>
  </si>
  <si>
    <t>100-18-12-3785</t>
  </si>
  <si>
    <t>104610</t>
  </si>
  <si>
    <t>To payment of labor for the installation of streetlights at brgy. Bobonan , Asingan, Pangasinan</t>
  </si>
  <si>
    <t>100-18-12-3786</t>
  </si>
  <si>
    <t>104611</t>
  </si>
  <si>
    <t>To payment of labor for the Gravelling of Farm to Market Road (Nambilangan) at Brgy. Sobol, Asingan, Pangasinan</t>
  </si>
  <si>
    <t>100-18-12-3787</t>
  </si>
  <si>
    <t>104612</t>
  </si>
  <si>
    <t>To payment of overtime pay of employees in rendering services in the Asingan Public Market during Saturdays, Sundays and Holidays fro the period from January to December 2018</t>
  </si>
  <si>
    <t>100-18-12-3798</t>
  </si>
  <si>
    <t>100-18-12-3799</t>
  </si>
  <si>
    <t>101-18-12-3807</t>
  </si>
  <si>
    <t>100-18-12-3645</t>
  </si>
  <si>
    <t>100-18-12-3795</t>
  </si>
  <si>
    <t>100-18-12-3734A</t>
  </si>
  <si>
    <t>100-18-12-3735A</t>
  </si>
  <si>
    <t>100-18-12-3797</t>
  </si>
  <si>
    <t>100-18-12-3916</t>
  </si>
  <si>
    <t>100-18-12-3802</t>
  </si>
  <si>
    <t>100-18-12-3808</t>
  </si>
  <si>
    <t>100-18-12-3800</t>
  </si>
  <si>
    <t>100-18-12-3804</t>
  </si>
  <si>
    <t>100-18-12-3915</t>
  </si>
  <si>
    <t>100-18-12-3641</t>
  </si>
  <si>
    <t>100-18-12-3796</t>
  </si>
  <si>
    <t>200-18-12-364</t>
  </si>
  <si>
    <t>98250</t>
  </si>
  <si>
    <t>To payment of labor fro the Improvement of Stage at Carosucan East Elementary School</t>
  </si>
  <si>
    <t>200-18-12-365</t>
  </si>
  <si>
    <t>98248</t>
  </si>
  <si>
    <t>To payment of Labor for the Construction of Perimeter Fence at Carosucan Sur National High School,</t>
  </si>
  <si>
    <t>200-18-12-368</t>
  </si>
  <si>
    <t>98251</t>
  </si>
  <si>
    <t>To payment of transportation during the regional Technolympics</t>
  </si>
  <si>
    <t>200-18-12-385</t>
  </si>
  <si>
    <t>200-18-12-386</t>
  </si>
  <si>
    <t>200-18-12-393</t>
  </si>
  <si>
    <t>300-18-12-355</t>
  </si>
  <si>
    <t>100629</t>
  </si>
  <si>
    <t>ELMA ESPEDIDO</t>
  </si>
  <si>
    <t>To cash advance fro the DSWD Social Pension to Indigent Senior Citizens fro the 4th Quarter 2018</t>
  </si>
  <si>
    <t>300-18-12-361</t>
  </si>
  <si>
    <t>STATEMENT OF CASH ADVANCE AND LIQUIDATION (ADVANCES TO OFFICERS AND EMPLOYEE's)</t>
  </si>
  <si>
    <t>GENERAL FUND (FUND 101)</t>
  </si>
  <si>
    <t>12/01/18 to</t>
  </si>
  <si>
    <t>02/01/18-12/31/18</t>
  </si>
  <si>
    <t>Rolando Matias A. Mangosong III</t>
  </si>
  <si>
    <t>Purchase of 1 unit N70 Cellphone</t>
  </si>
  <si>
    <t>100-18-07-1721</t>
  </si>
  <si>
    <t>103984</t>
  </si>
  <si>
    <t>NITA L. ROMERO</t>
  </si>
  <si>
    <t>To cash advance for the payment of expenses during the Nutrition month celebration on JULY 18, 2018</t>
  </si>
  <si>
    <t>100-18-12-3917</t>
  </si>
  <si>
    <t>100-18-08-2022</t>
  </si>
  <si>
    <t>104053</t>
  </si>
  <si>
    <t>DIOSDADO C. BALANGA</t>
  </si>
  <si>
    <t>to cash advance for the payment of Registration Fee and other Incidental Expenses during the E-Legislation Seminar Workshop on Aigust 21-23, 2018 at Hotel St. Ellis, Legaspi City</t>
  </si>
  <si>
    <t>100-18-12-3587</t>
  </si>
  <si>
    <t>100-18-09-2487</t>
  </si>
  <si>
    <t>104201</t>
  </si>
  <si>
    <t>IMELDA T. SISON</t>
  </si>
  <si>
    <t>to C/A for the transportation of meals and other incidental expenses for the LAKBAY ARAL 2018 at MARIKINA CITY on OCTOBER 2, 2018</t>
  </si>
  <si>
    <t>3918A</t>
  </si>
  <si>
    <t>100-18-10-2601</t>
  </si>
  <si>
    <t>104225</t>
  </si>
  <si>
    <t>SHARON BUGARIN</t>
  </si>
  <si>
    <t>to C/A for the reg. of travelling exp. &amp; per diems on Natural Family Planning Roll-out Training of Pangasinan League of Population Officers and Workers (PLEPOW) on Oct. 10-12, 2018 at Subic Zambales</t>
  </si>
  <si>
    <t>100-18-12-3588</t>
  </si>
  <si>
    <t>100-18-10-2615</t>
  </si>
  <si>
    <t>104230</t>
  </si>
  <si>
    <t>ARLENE S. LOMIBAO</t>
  </si>
  <si>
    <t>to cash advance for the payment of expenses during the 8th Mayor's Cup</t>
  </si>
  <si>
    <t>3919A</t>
  </si>
  <si>
    <t>100-18-10-2803</t>
  </si>
  <si>
    <t>104299</t>
  </si>
  <si>
    <t>TERESA O. MAMALIO</t>
  </si>
  <si>
    <t>To c/a the expenses for the PWD's General Assembly on Nov. 6, 2018 at MSWDO Conference Room, Asingan, Pangasinan</t>
  </si>
  <si>
    <t>100-18-12-3594</t>
  </si>
  <si>
    <t>100-18-10-2843</t>
  </si>
  <si>
    <t>104312</t>
  </si>
  <si>
    <t>MICHAEL C. SOLIVEN</t>
  </si>
  <si>
    <t>to c/a expenses for the 2018 Asingan Teachers Day Celebration on October 30,2018 atSports and Cultural Center, Asingan Pangasinan</t>
  </si>
  <si>
    <t>100-18-12-3736</t>
  </si>
  <si>
    <t>100-18-12-3349</t>
  </si>
  <si>
    <t>100-18-10-2883</t>
  </si>
  <si>
    <t>104316</t>
  </si>
  <si>
    <t>to c/a fro the Childrens Month Celebration 2018 at the Municip[al Level Diostrict level and Provincial level</t>
  </si>
  <si>
    <t>100-18-12-3720</t>
  </si>
  <si>
    <t>100-18-10-2888</t>
  </si>
  <si>
    <t>104321</t>
  </si>
  <si>
    <t>PRINCESS POON</t>
  </si>
  <si>
    <t>to c/a for attending the Seminar/Training on the "Ako Para sa Bata International Convention" in Manila by Child Protection network Foundation on November 19-20, 2018</t>
  </si>
  <si>
    <t>100-18-12-3590</t>
  </si>
  <si>
    <t>100-18-10-2889</t>
  </si>
  <si>
    <t>104322</t>
  </si>
  <si>
    <t>TERESA MAMALIO</t>
  </si>
  <si>
    <t>100-18-12-3591</t>
  </si>
  <si>
    <t>100-18-11-2951</t>
  </si>
  <si>
    <t>104331</t>
  </si>
  <si>
    <t>to cash advace for the Seminar on Proper Oral Hygiene and Bible Sharing at the Asingan Senior Citizens Center on November 29, 2018</t>
  </si>
  <si>
    <t>100-18-12-3718</t>
  </si>
  <si>
    <t>100-18-11-2952</t>
  </si>
  <si>
    <t>104332</t>
  </si>
  <si>
    <t>to cash advance for the skills training on Pastry making for the Senior Citizen on november 30 to december 1, 2018 at the Senior Citizens Center</t>
  </si>
  <si>
    <t>100-18-12-3716</t>
  </si>
  <si>
    <t>100-18-11-2955</t>
  </si>
  <si>
    <t>104333</t>
  </si>
  <si>
    <t>to cash advance for the Skills Training on hilot Wellness massage on november 8 to 14, 2018 (7 days) at the MSWDO Conference Room</t>
  </si>
  <si>
    <t>100-18-12-3717</t>
  </si>
  <si>
    <t>100-18-11-3040</t>
  </si>
  <si>
    <t>104363</t>
  </si>
  <si>
    <t>To cash advance for the Capability building for Barangay Officials, VAWC Desk Person and male Municipal Employees on November 27, 2018</t>
  </si>
  <si>
    <t>100-18-12-3719</t>
  </si>
  <si>
    <t>100-18-11-3041</t>
  </si>
  <si>
    <t>104364</t>
  </si>
  <si>
    <t>to cash advance fro the Capability Building to barangay on November 28, 2018</t>
  </si>
  <si>
    <t>100-18-12-3596</t>
  </si>
  <si>
    <t>100-18-11-3048</t>
  </si>
  <si>
    <t>104367</t>
  </si>
  <si>
    <t>ALVIN ERWIN PARAGAS</t>
  </si>
  <si>
    <t>to cash advance for the attending the PPTA National Convention 2018 (Theme: Impetus for Synergy) on November 23-25, 2018 in Lahug, Cebu City</t>
  </si>
  <si>
    <t>100-18-12-3673</t>
  </si>
  <si>
    <t>100-18-11-3112</t>
  </si>
  <si>
    <t>104393</t>
  </si>
  <si>
    <t>HON. MEL F. LOPEZ</t>
  </si>
  <si>
    <t>to C/A for the payment of registration fee and other incidental expenses during the VMLP Meeting on November 28-29, 2018 at San Carlos City Pangasinan</t>
  </si>
  <si>
    <t>100-18-11-3122</t>
  </si>
  <si>
    <t>104394</t>
  </si>
  <si>
    <t>EVANGELINE P. DORAO</t>
  </si>
  <si>
    <t>to  C/A of reg. fee and other expenses to be incurred on 4th Quarterly National Executive officers and 7th Series of the Continuing Local Legislative Educ Program, Dec. 5-7, 2018 at Pasay City</t>
  </si>
  <si>
    <t>100-18-12-3857</t>
  </si>
  <si>
    <t>100-18-11-3184</t>
  </si>
  <si>
    <t>104399</t>
  </si>
  <si>
    <t>EMELY S. BADUA</t>
  </si>
  <si>
    <t>to c/a for the payment of per diem and reg. fee during the monthly meeting of Pangasinan League of Local Budget Administrators, Inc. (PALLBAI) Christmas Program</t>
  </si>
  <si>
    <t>100-18-12-3392</t>
  </si>
  <si>
    <t>100-18-11-3185</t>
  </si>
  <si>
    <t>104401</t>
  </si>
  <si>
    <t>ENGR. BENJAMIN B. GINES, JR.</t>
  </si>
  <si>
    <t>to c/a for the four-day seminar on Property and Supply Managemnet System at COA RO1 Training Room, Government Center, Sevillqa, City of San Fernando, La Union</t>
  </si>
  <si>
    <t>100-18-12-3696</t>
  </si>
  <si>
    <t>100-18-11-3219</t>
  </si>
  <si>
    <t>104421</t>
  </si>
  <si>
    <t>RIZALINA AYING</t>
  </si>
  <si>
    <t>to cash advance of per diems, Hotel Accomodation &amp; Registration Fee during the Training on ORAOHRA Updates as per all supporting papers</t>
  </si>
  <si>
    <t>100-18-12-3586</t>
  </si>
  <si>
    <t>100-18-11-3228</t>
  </si>
  <si>
    <t>104425</t>
  </si>
  <si>
    <t>DR. JESUS G. CARDINEZ</t>
  </si>
  <si>
    <t>to c/a for the payment of registration fee and other incidental expenses during the "Annual Last Quarter Conference and Year End Review at Mahara hotel, Clarkfield, pampanga on November 28-29, 2018</t>
  </si>
  <si>
    <t>100-18-12-3589</t>
  </si>
  <si>
    <t>100-18-11-3234</t>
  </si>
  <si>
    <t>104426</t>
  </si>
  <si>
    <t>To c/a the Capability Bldg.Cum Leadership Training and Socialization to KALIPI &amp; Solo Parents in Dec. 5, 2018 at the Mayir Francisco Spigao, Sr. Memorial Sports &amp; Cultural Center</t>
  </si>
  <si>
    <t>100-18-12-3715</t>
  </si>
  <si>
    <t>100-18-12-3329</t>
  </si>
  <si>
    <t>104437</t>
  </si>
  <si>
    <t>OLIVIA MARIE B. SALES</t>
  </si>
  <si>
    <t>to cash advance for the payment of registration fee and other expenses to be incurred during the PLEASES and LESAP YEAR END meeting cum Team Building</t>
  </si>
  <si>
    <t>100-18-12-3592</t>
  </si>
  <si>
    <t>100-18-12-3333</t>
  </si>
  <si>
    <t>104439</t>
  </si>
  <si>
    <t>GENE MARK S. GUILLERMO</t>
  </si>
  <si>
    <t>To c/a the payment of reg. fee and other expenses to be incurred during the PLEASES and LESAP year end meeting cum Team Bldg.</t>
  </si>
  <si>
    <t>100-18-12-3593</t>
  </si>
  <si>
    <t>Noted: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</si>
</sst>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dddd\,\ mmmm\ dd\,\ yyyy"/>
    <numFmt numFmtId="171" formatCode="mm/dd/yy;@"/>
    <numFmt numFmtId="172" formatCode="m/d/yy;@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mmm\-yyyy"/>
    <numFmt numFmtId="177" formatCode="#,##0.00;[Red]#,##0.00"/>
    <numFmt numFmtId="178" formatCode="m/d/yyyy;@"/>
    <numFmt numFmtId="179" formatCode="dd\-mmm\-yy"/>
    <numFmt numFmtId="180" formatCode="_(* #,##0.000_);_(* \(#,##0.000\);_(* &quot;-&quot;???_);_(@_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Accounting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6" xfId="0" applyFont="1" applyFill="1" applyBorder="1" applyAlignment="1" quotePrefix="1">
      <alignment horizontal="center"/>
    </xf>
    <xf numFmtId="0" fontId="1" fillId="0" borderId="16" xfId="0" applyFont="1" applyFill="1" applyBorder="1" applyAlignment="1">
      <alignment horizontal="left"/>
    </xf>
    <xf numFmtId="43" fontId="1" fillId="0" borderId="16" xfId="42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2" applyFont="1" applyFill="1" applyAlignment="1">
      <alignment/>
    </xf>
    <xf numFmtId="0" fontId="1" fillId="0" borderId="16" xfId="0" applyFont="1" applyFill="1" applyBorder="1" applyAlignment="1">
      <alignment/>
    </xf>
    <xf numFmtId="14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 quotePrefix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43" fontId="1" fillId="0" borderId="12" xfId="42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4" fontId="2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/>
    </xf>
    <xf numFmtId="43" fontId="2" fillId="0" borderId="28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4" fontId="1" fillId="0" borderId="21" xfId="0" applyNumberFormat="1" applyFont="1" applyFill="1" applyBorder="1" applyAlignment="1">
      <alignment horizontal="right"/>
    </xf>
    <xf numFmtId="0" fontId="1" fillId="0" borderId="12" xfId="0" applyFont="1" applyFill="1" applyBorder="1" applyAlignment="1" quotePrefix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3" fontId="1" fillId="0" borderId="29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43" fontId="1" fillId="0" borderId="21" xfId="42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" fillId="0" borderId="21" xfId="42" applyFont="1" applyFill="1" applyBorder="1" applyAlignment="1">
      <alignment horizontal="right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43" fontId="4" fillId="0" borderId="12" xfId="42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3" fontId="1" fillId="0" borderId="21" xfId="0" applyNumberFormat="1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43" fontId="6" fillId="0" borderId="12" xfId="42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43" fontId="6" fillId="0" borderId="12" xfId="42" applyFont="1" applyFill="1" applyBorder="1" applyAlignment="1">
      <alignment horizontal="left" vertical="center" wrapText="1"/>
    </xf>
    <xf numFmtId="43" fontId="1" fillId="0" borderId="0" xfId="42" applyFont="1" applyFill="1" applyBorder="1" applyAlignment="1">
      <alignment horizontal="center"/>
    </xf>
    <xf numFmtId="43" fontId="2" fillId="0" borderId="11" xfId="42" applyFont="1" applyFill="1" applyBorder="1" applyAlignment="1">
      <alignment horizontal="center"/>
    </xf>
    <xf numFmtId="43" fontId="2" fillId="0" borderId="12" xfId="42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1" fillId="0" borderId="12" xfId="0" applyNumberFormat="1" applyFont="1" applyFill="1" applyBorder="1" applyAlignment="1">
      <alignment vertical="center"/>
    </xf>
    <xf numFmtId="43" fontId="1" fillId="0" borderId="12" xfId="42" applyFont="1" applyFill="1" applyBorder="1" applyAlignment="1">
      <alignment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171" fontId="1" fillId="0" borderId="1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/>
    </xf>
    <xf numFmtId="43" fontId="2" fillId="0" borderId="12" xfId="42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43" fontId="4" fillId="0" borderId="12" xfId="44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3" fontId="1" fillId="0" borderId="12" xfId="44" applyFont="1" applyFill="1" applyBorder="1" applyAlignment="1">
      <alignment horizontal="right" vertical="center" wrapText="1"/>
    </xf>
    <xf numFmtId="43" fontId="1" fillId="0" borderId="12" xfId="44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3" fontId="2" fillId="0" borderId="16" xfId="0" applyNumberFormat="1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3" fontId="1" fillId="0" borderId="0" xfId="42" applyFont="1" applyFill="1" applyBorder="1" applyAlignment="1">
      <alignment/>
    </xf>
    <xf numFmtId="43" fontId="1" fillId="0" borderId="0" xfId="42" applyFont="1" applyFill="1" applyAlignment="1">
      <alignment horizontal="center" vertical="center" wrapText="1"/>
    </xf>
    <xf numFmtId="43" fontId="2" fillId="0" borderId="16" xfId="42" applyFont="1" applyFill="1" applyBorder="1" applyAlignment="1">
      <alignment vertical="center"/>
    </xf>
    <xf numFmtId="14" fontId="1" fillId="0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43" fontId="4" fillId="0" borderId="21" xfId="42" applyFont="1" applyFill="1" applyBorder="1" applyAlignment="1">
      <alignment horizontal="right" vertical="center" wrapText="1"/>
    </xf>
    <xf numFmtId="43" fontId="4" fillId="0" borderId="21" xfId="44" applyFont="1" applyFill="1" applyBorder="1" applyAlignment="1">
      <alignment horizontal="right" vertical="center" wrapText="1"/>
    </xf>
    <xf numFmtId="43" fontId="1" fillId="0" borderId="21" xfId="44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3" fontId="2" fillId="0" borderId="0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3" fontId="4" fillId="0" borderId="0" xfId="44" applyFont="1" applyFill="1" applyBorder="1" applyAlignment="1">
      <alignment horizontal="right" vertical="center" wrapText="1"/>
    </xf>
    <xf numFmtId="0" fontId="2" fillId="34" borderId="0" xfId="0" applyFont="1" applyFill="1" applyAlignment="1">
      <alignment vertical="center" wrapText="1"/>
    </xf>
    <xf numFmtId="179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45" applyFont="1" applyFill="1" applyBorder="1" applyAlignment="1">
      <alignment horizontal="center" vertical="center"/>
    </xf>
    <xf numFmtId="43" fontId="1" fillId="0" borderId="0" xfId="45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3" fontId="2" fillId="0" borderId="11" xfId="45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3" fontId="2" fillId="0" borderId="12" xfId="45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3" fontId="2" fillId="0" borderId="12" xfId="45" applyFont="1" applyFill="1" applyBorder="1" applyAlignment="1">
      <alignment horizontal="right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43" fontId="2" fillId="0" borderId="12" xfId="45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3" fontId="1" fillId="0" borderId="12" xfId="45" applyFont="1" applyFill="1" applyBorder="1" applyAlignment="1">
      <alignment vertical="center"/>
    </xf>
    <xf numFmtId="43" fontId="1" fillId="0" borderId="12" xfId="45" applyFont="1" applyFill="1" applyBorder="1" applyAlignment="1">
      <alignment vertical="center" wrapText="1"/>
    </xf>
    <xf numFmtId="0" fontId="1" fillId="0" borderId="29" xfId="0" applyFont="1" applyFill="1" applyBorder="1" applyAlignment="1">
      <alignment/>
    </xf>
    <xf numFmtId="43" fontId="1" fillId="0" borderId="29" xfId="0" applyNumberFormat="1" applyFont="1" applyFill="1" applyBorder="1" applyAlignment="1">
      <alignment horizontal="center" vertical="center" wrapText="1"/>
    </xf>
    <xf numFmtId="43" fontId="1" fillId="0" borderId="12" xfId="45" applyFont="1" applyFill="1" applyBorder="1" applyAlignment="1">
      <alignment horizontal="left" vertical="center" wrapText="1"/>
    </xf>
    <xf numFmtId="43" fontId="1" fillId="0" borderId="12" xfId="45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/>
    </xf>
    <xf numFmtId="43" fontId="2" fillId="0" borderId="0" xfId="45" applyFont="1" applyFill="1" applyBorder="1" applyAlignment="1">
      <alignment vertical="center"/>
    </xf>
    <xf numFmtId="43" fontId="2" fillId="0" borderId="0" xfId="45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43" fontId="1" fillId="0" borderId="0" xfId="45" applyFont="1" applyFill="1" applyAlignment="1">
      <alignment vertical="center"/>
    </xf>
    <xf numFmtId="43" fontId="1" fillId="0" borderId="0" xfId="45" applyFont="1" applyFill="1" applyAlignment="1">
      <alignment vertical="center" wrapText="1"/>
    </xf>
    <xf numFmtId="43" fontId="1" fillId="0" borderId="0" xfId="45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3" fontId="27" fillId="0" borderId="0" xfId="45" applyFont="1" applyFill="1" applyAlignment="1">
      <alignment horizontal="center"/>
    </xf>
    <xf numFmtId="43" fontId="3" fillId="0" borderId="0" xfId="45" applyFont="1" applyFill="1" applyAlignment="1">
      <alignment horizontal="center"/>
    </xf>
    <xf numFmtId="43" fontId="1" fillId="0" borderId="0" xfId="45" applyFont="1" applyFill="1" applyAlignment="1">
      <alignment horizontal="center"/>
    </xf>
    <xf numFmtId="43" fontId="1" fillId="0" borderId="0" xfId="45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40</xdr:row>
      <xdr:rowOff>9525</xdr:rowOff>
    </xdr:from>
    <xdr:to>
      <xdr:col>3</xdr:col>
      <xdr:colOff>676275</xdr:colOff>
      <xdr:row>41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534900"/>
          <a:ext cx="838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37</xdr:row>
      <xdr:rowOff>152400</xdr:rowOff>
    </xdr:from>
    <xdr:to>
      <xdr:col>9</xdr:col>
      <xdr:colOff>762000</xdr:colOff>
      <xdr:row>42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2096750"/>
          <a:ext cx="1933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67</xdr:row>
      <xdr:rowOff>142875</xdr:rowOff>
    </xdr:from>
    <xdr:to>
      <xdr:col>3</xdr:col>
      <xdr:colOff>638175</xdr:colOff>
      <xdr:row>69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6993850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64</xdr:row>
      <xdr:rowOff>133350</xdr:rowOff>
    </xdr:from>
    <xdr:to>
      <xdr:col>9</xdr:col>
      <xdr:colOff>619125</xdr:colOff>
      <xdr:row>70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26555700"/>
          <a:ext cx="1943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31</xdr:row>
      <xdr:rowOff>38100</xdr:rowOff>
    </xdr:from>
    <xdr:to>
      <xdr:col>3</xdr:col>
      <xdr:colOff>523875</xdr:colOff>
      <xdr:row>32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334000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28</xdr:row>
      <xdr:rowOff>133350</xdr:rowOff>
    </xdr:from>
    <xdr:to>
      <xdr:col>9</xdr:col>
      <xdr:colOff>638175</xdr:colOff>
      <xdr:row>34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4962525"/>
          <a:ext cx="1924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19</xdr:row>
      <xdr:rowOff>142875</xdr:rowOff>
    </xdr:from>
    <xdr:to>
      <xdr:col>3</xdr:col>
      <xdr:colOff>600075</xdr:colOff>
      <xdr:row>21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362450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17</xdr:row>
      <xdr:rowOff>85725</xdr:rowOff>
    </xdr:from>
    <xdr:to>
      <xdr:col>9</xdr:col>
      <xdr:colOff>685800</xdr:colOff>
      <xdr:row>23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3981450"/>
          <a:ext cx="1924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44</xdr:row>
      <xdr:rowOff>142875</xdr:rowOff>
    </xdr:from>
    <xdr:to>
      <xdr:col>3</xdr:col>
      <xdr:colOff>238125</xdr:colOff>
      <xdr:row>46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98282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41</xdr:row>
      <xdr:rowOff>152400</xdr:rowOff>
    </xdr:from>
    <xdr:to>
      <xdr:col>16</xdr:col>
      <xdr:colOff>276225</xdr:colOff>
      <xdr:row>47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4506575"/>
          <a:ext cx="1924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vance-Liquidation-December-31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8 - Fund 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44"/>
  <sheetViews>
    <sheetView tabSelected="1" zoomScale="90" zoomScaleNormal="90" zoomScalePageLayoutView="0" workbookViewId="0" topLeftCell="A1">
      <selection activeCell="E12" sqref="E12"/>
    </sheetView>
  </sheetViews>
  <sheetFormatPr defaultColWidth="9.140625" defaultRowHeight="12.75"/>
  <cols>
    <col min="1" max="1" width="9.57421875" style="3" customWidth="1"/>
    <col min="2" max="2" width="7.28125" style="1" customWidth="1"/>
    <col min="3" max="3" width="9.421875" style="1" customWidth="1"/>
    <col min="4" max="4" width="15.28125" style="1" customWidth="1"/>
    <col min="5" max="5" width="37.421875" style="1" customWidth="1"/>
    <col min="6" max="6" width="12.140625" style="1" customWidth="1"/>
    <col min="7" max="7" width="15.00390625" style="18" customWidth="1"/>
    <col min="8" max="8" width="15.421875" style="60" customWidth="1"/>
    <col min="9" max="9" width="9.57421875" style="51" customWidth="1"/>
    <col min="10" max="10" width="14.140625" style="1" customWidth="1"/>
    <col min="11" max="11" width="17.28125" style="1" customWidth="1"/>
    <col min="12" max="12" width="10.57421875" style="1" hidden="1" customWidth="1"/>
    <col min="13" max="13" width="10.140625" style="1" hidden="1" customWidth="1"/>
    <col min="14" max="15" width="10.00390625" style="1" hidden="1" customWidth="1"/>
    <col min="16" max="16" width="7.00390625" style="1" hidden="1" customWidth="1"/>
    <col min="17" max="17" width="9.00390625" style="1" hidden="1" customWidth="1"/>
    <col min="18" max="19" width="9.140625" style="1" customWidth="1"/>
    <col min="20" max="20" width="11.8515625" style="1" bestFit="1" customWidth="1"/>
    <col min="21" max="21" width="9.140625" style="1" customWidth="1"/>
    <col min="22" max="22" width="11.8515625" style="1" bestFit="1" customWidth="1"/>
    <col min="23" max="24" width="9.140625" style="1" customWidth="1"/>
    <col min="25" max="25" width="12.57421875" style="1" customWidth="1"/>
    <col min="26" max="16384" width="9.140625" style="1" customWidth="1"/>
  </cols>
  <sheetData>
    <row r="1" spans="1:17" ht="11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1.25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1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5" spans="1:17" ht="11.25">
      <c r="A5" s="128" t="s">
        <v>37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1.25">
      <c r="A6" s="133" t="s">
        <v>247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11.25">
      <c r="A7" s="134" t="s">
        <v>41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12" thickBot="1">
      <c r="A8" s="16"/>
      <c r="B8" s="16"/>
      <c r="C8" s="16"/>
      <c r="D8" s="16"/>
      <c r="E8" s="16"/>
      <c r="F8" s="16"/>
      <c r="G8" s="78"/>
      <c r="H8" s="61"/>
      <c r="I8" s="49"/>
      <c r="J8" s="16"/>
      <c r="K8" s="16"/>
      <c r="L8" s="16"/>
      <c r="M8" s="16"/>
      <c r="N8" s="16"/>
      <c r="O8" s="16"/>
      <c r="P8" s="16"/>
      <c r="Q8" s="16"/>
    </row>
    <row r="9" spans="1:17" s="6" customFormat="1" ht="11.25">
      <c r="A9" s="2" t="s">
        <v>1</v>
      </c>
      <c r="B9" s="4" t="s">
        <v>33</v>
      </c>
      <c r="C9" s="4" t="s">
        <v>34</v>
      </c>
      <c r="D9" s="4" t="s">
        <v>3</v>
      </c>
      <c r="E9" s="4" t="s">
        <v>4</v>
      </c>
      <c r="F9" s="4" t="s">
        <v>5</v>
      </c>
      <c r="G9" s="79" t="s">
        <v>6</v>
      </c>
      <c r="H9" s="129" t="s">
        <v>7</v>
      </c>
      <c r="I9" s="129"/>
      <c r="J9" s="129"/>
      <c r="K9" s="4" t="s">
        <v>8</v>
      </c>
      <c r="L9" s="129" t="s">
        <v>9</v>
      </c>
      <c r="M9" s="129"/>
      <c r="N9" s="129"/>
      <c r="O9" s="129" t="s">
        <v>10</v>
      </c>
      <c r="P9" s="129"/>
      <c r="Q9" s="131"/>
    </row>
    <row r="10" spans="1:17" s="6" customFormat="1" ht="11.25">
      <c r="A10" s="7" t="s">
        <v>6</v>
      </c>
      <c r="B10" s="5"/>
      <c r="C10" s="5"/>
      <c r="D10" s="5" t="s">
        <v>12</v>
      </c>
      <c r="E10" s="5" t="s">
        <v>13</v>
      </c>
      <c r="F10" s="5" t="s">
        <v>14</v>
      </c>
      <c r="G10" s="80" t="s">
        <v>45</v>
      </c>
      <c r="H10" s="132" t="s">
        <v>259</v>
      </c>
      <c r="I10" s="132"/>
      <c r="J10" s="132"/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  <c r="P10" s="5" t="s">
        <v>19</v>
      </c>
      <c r="Q10" s="94" t="s">
        <v>19</v>
      </c>
    </row>
    <row r="11" spans="1:17" s="6" customFormat="1" ht="11.25">
      <c r="A11" s="7"/>
      <c r="B11" s="5"/>
      <c r="C11" s="5"/>
      <c r="D11" s="5" t="s">
        <v>20</v>
      </c>
      <c r="E11" s="5" t="s">
        <v>21</v>
      </c>
      <c r="F11" s="90">
        <v>43435</v>
      </c>
      <c r="G11" s="91" t="str">
        <f>A6</f>
        <v>As of December 1-31, 2018</v>
      </c>
      <c r="H11" s="90" t="s">
        <v>1</v>
      </c>
      <c r="I11" s="92" t="s">
        <v>33</v>
      </c>
      <c r="J11" s="5" t="s">
        <v>22</v>
      </c>
      <c r="K11" s="93" t="str">
        <f>A6</f>
        <v>As of December 1-31, 2018</v>
      </c>
      <c r="L11" s="5" t="s">
        <v>23</v>
      </c>
      <c r="M11" s="5" t="s">
        <v>24</v>
      </c>
      <c r="N11" s="5" t="s">
        <v>24</v>
      </c>
      <c r="O11" s="5" t="s">
        <v>25</v>
      </c>
      <c r="P11" s="5" t="s">
        <v>26</v>
      </c>
      <c r="Q11" s="94" t="s">
        <v>27</v>
      </c>
    </row>
    <row r="12" spans="1:26" s="63" customFormat="1" ht="36.75" customHeight="1">
      <c r="A12" s="87">
        <v>43444</v>
      </c>
      <c r="B12" s="57" t="s">
        <v>46</v>
      </c>
      <c r="C12" s="57" t="s">
        <v>47</v>
      </c>
      <c r="D12" s="25" t="s">
        <v>48</v>
      </c>
      <c r="E12" s="25" t="s">
        <v>49</v>
      </c>
      <c r="F12" s="62"/>
      <c r="G12" s="62">
        <v>53438.41</v>
      </c>
      <c r="H12" s="65">
        <v>43461</v>
      </c>
      <c r="I12" s="47" t="s">
        <v>256</v>
      </c>
      <c r="J12" s="62">
        <v>53438.41</v>
      </c>
      <c r="K12" s="97">
        <f aca="true" t="shared" si="0" ref="K12:K37">F12+G12-J12</f>
        <v>0</v>
      </c>
      <c r="L12" s="98"/>
      <c r="M12" s="40"/>
      <c r="N12" s="98"/>
      <c r="O12" s="41"/>
      <c r="P12" s="41"/>
      <c r="Q12" s="42"/>
      <c r="R12" s="96"/>
      <c r="T12" s="84"/>
      <c r="U12" s="84"/>
      <c r="V12" s="84"/>
      <c r="W12" s="84"/>
      <c r="X12" s="84"/>
      <c r="Y12" s="84"/>
      <c r="Z12" s="84"/>
    </row>
    <row r="13" spans="1:26" s="63" customFormat="1" ht="36.75" customHeight="1">
      <c r="A13" s="87">
        <v>43444</v>
      </c>
      <c r="B13" s="57" t="s">
        <v>50</v>
      </c>
      <c r="C13" s="57" t="s">
        <v>51</v>
      </c>
      <c r="D13" s="25" t="s">
        <v>48</v>
      </c>
      <c r="E13" s="25" t="s">
        <v>52</v>
      </c>
      <c r="F13" s="62"/>
      <c r="G13" s="62">
        <v>258438.89</v>
      </c>
      <c r="H13" s="65">
        <v>43461</v>
      </c>
      <c r="I13" s="47" t="s">
        <v>257</v>
      </c>
      <c r="J13" s="62">
        <v>258438.89</v>
      </c>
      <c r="K13" s="97">
        <f t="shared" si="0"/>
        <v>0</v>
      </c>
      <c r="L13" s="98"/>
      <c r="M13" s="40"/>
      <c r="N13" s="98"/>
      <c r="O13" s="41"/>
      <c r="P13" s="41"/>
      <c r="Q13" s="42"/>
      <c r="R13" s="96"/>
      <c r="T13" s="84"/>
      <c r="U13" s="84"/>
      <c r="V13" s="84"/>
      <c r="W13" s="84"/>
      <c r="X13" s="84"/>
      <c r="Y13" s="84"/>
      <c r="Z13" s="84"/>
    </row>
    <row r="14" spans="1:26" s="63" customFormat="1" ht="36.75" customHeight="1">
      <c r="A14" s="87">
        <v>43444</v>
      </c>
      <c r="B14" s="57" t="s">
        <v>53</v>
      </c>
      <c r="C14" s="57" t="s">
        <v>54</v>
      </c>
      <c r="D14" s="25" t="s">
        <v>48</v>
      </c>
      <c r="E14" s="25" t="s">
        <v>55</v>
      </c>
      <c r="F14" s="62"/>
      <c r="G14" s="62">
        <v>66598</v>
      </c>
      <c r="H14" s="65">
        <v>43453</v>
      </c>
      <c r="I14" s="47" t="s">
        <v>98</v>
      </c>
      <c r="J14" s="62">
        <v>66598</v>
      </c>
      <c r="K14" s="97">
        <f t="shared" si="0"/>
        <v>0</v>
      </c>
      <c r="L14" s="98"/>
      <c r="M14" s="40"/>
      <c r="N14" s="98"/>
      <c r="O14" s="41"/>
      <c r="P14" s="41"/>
      <c r="Q14" s="42"/>
      <c r="R14" s="96"/>
      <c r="T14" s="84"/>
      <c r="U14" s="84"/>
      <c r="V14" s="84"/>
      <c r="W14" s="84"/>
      <c r="X14" s="84"/>
      <c r="Y14" s="84"/>
      <c r="Z14" s="84"/>
    </row>
    <row r="15" spans="1:18" s="63" customFormat="1" ht="36.75" customHeight="1">
      <c r="A15" s="87">
        <v>43444</v>
      </c>
      <c r="B15" s="57" t="s">
        <v>56</v>
      </c>
      <c r="C15" s="57" t="s">
        <v>57</v>
      </c>
      <c r="D15" s="25" t="s">
        <v>48</v>
      </c>
      <c r="E15" s="25" t="s">
        <v>58</v>
      </c>
      <c r="F15" s="62"/>
      <c r="G15" s="62">
        <v>755594.86</v>
      </c>
      <c r="H15" s="65">
        <v>43462</v>
      </c>
      <c r="I15" s="47" t="s">
        <v>258</v>
      </c>
      <c r="J15" s="62">
        <v>755594.86</v>
      </c>
      <c r="K15" s="97">
        <f t="shared" si="0"/>
        <v>0</v>
      </c>
      <c r="L15" s="98"/>
      <c r="M15" s="40"/>
      <c r="N15" s="98"/>
      <c r="O15" s="41"/>
      <c r="P15" s="41"/>
      <c r="Q15" s="42"/>
      <c r="R15" s="96"/>
    </row>
    <row r="16" spans="1:18" s="63" customFormat="1" ht="36.75" customHeight="1">
      <c r="A16" s="87">
        <v>43444</v>
      </c>
      <c r="B16" s="57" t="s">
        <v>59</v>
      </c>
      <c r="C16" s="57" t="s">
        <v>60</v>
      </c>
      <c r="D16" s="25" t="s">
        <v>48</v>
      </c>
      <c r="E16" s="25" t="s">
        <v>61</v>
      </c>
      <c r="F16" s="62"/>
      <c r="G16" s="62">
        <v>135150</v>
      </c>
      <c r="H16" s="65">
        <v>43455</v>
      </c>
      <c r="I16" s="47" t="s">
        <v>220</v>
      </c>
      <c r="J16" s="95">
        <v>135150</v>
      </c>
      <c r="K16" s="97">
        <f t="shared" si="0"/>
        <v>0</v>
      </c>
      <c r="L16" s="98"/>
      <c r="M16" s="40"/>
      <c r="N16" s="98"/>
      <c r="O16" s="41"/>
      <c r="P16" s="41"/>
      <c r="Q16" s="42"/>
      <c r="R16" s="96"/>
    </row>
    <row r="17" spans="1:17" s="63" customFormat="1" ht="36.75" customHeight="1">
      <c r="A17" s="87">
        <v>43444</v>
      </c>
      <c r="B17" s="57" t="s">
        <v>62</v>
      </c>
      <c r="C17" s="57" t="s">
        <v>63</v>
      </c>
      <c r="D17" s="25" t="s">
        <v>48</v>
      </c>
      <c r="E17" s="25" t="s">
        <v>64</v>
      </c>
      <c r="F17" s="62"/>
      <c r="G17" s="62">
        <v>22000</v>
      </c>
      <c r="H17" s="65">
        <v>43455</v>
      </c>
      <c r="I17" s="47" t="s">
        <v>216</v>
      </c>
      <c r="J17" s="62">
        <v>22000</v>
      </c>
      <c r="K17" s="97">
        <f t="shared" si="0"/>
        <v>0</v>
      </c>
      <c r="L17" s="26"/>
      <c r="M17" s="40"/>
      <c r="N17" s="26"/>
      <c r="O17" s="41"/>
      <c r="P17" s="41"/>
      <c r="Q17" s="42"/>
    </row>
    <row r="18" spans="1:18" s="63" customFormat="1" ht="36.75" customHeight="1">
      <c r="A18" s="87">
        <v>43445</v>
      </c>
      <c r="B18" s="57" t="s">
        <v>65</v>
      </c>
      <c r="C18" s="57" t="s">
        <v>66</v>
      </c>
      <c r="D18" s="25" t="s">
        <v>48</v>
      </c>
      <c r="E18" s="25" t="s">
        <v>67</v>
      </c>
      <c r="F18" s="95"/>
      <c r="G18" s="62">
        <v>9428.6</v>
      </c>
      <c r="H18" s="65">
        <v>43455</v>
      </c>
      <c r="I18" s="47" t="s">
        <v>215</v>
      </c>
      <c r="J18" s="62">
        <v>9428.6</v>
      </c>
      <c r="K18" s="97">
        <f t="shared" si="0"/>
        <v>0</v>
      </c>
      <c r="L18" s="98"/>
      <c r="M18" s="40"/>
      <c r="N18" s="98"/>
      <c r="O18" s="41"/>
      <c r="P18" s="41"/>
      <c r="Q18" s="42"/>
      <c r="R18" s="96"/>
    </row>
    <row r="19" spans="1:18" s="63" customFormat="1" ht="36.75" customHeight="1">
      <c r="A19" s="87">
        <v>43445</v>
      </c>
      <c r="B19" s="57" t="s">
        <v>101</v>
      </c>
      <c r="C19" s="57">
        <v>104486</v>
      </c>
      <c r="D19" s="25" t="s">
        <v>48</v>
      </c>
      <c r="E19" s="25" t="s">
        <v>100</v>
      </c>
      <c r="F19" s="62"/>
      <c r="G19" s="62">
        <v>65998</v>
      </c>
      <c r="H19" s="65">
        <v>43453</v>
      </c>
      <c r="I19" s="47" t="s">
        <v>102</v>
      </c>
      <c r="J19" s="95">
        <v>65998</v>
      </c>
      <c r="K19" s="97">
        <f t="shared" si="0"/>
        <v>0</v>
      </c>
      <c r="L19" s="98"/>
      <c r="M19" s="40"/>
      <c r="N19" s="98"/>
      <c r="O19" s="41"/>
      <c r="P19" s="41"/>
      <c r="Q19" s="42"/>
      <c r="R19" s="96"/>
    </row>
    <row r="20" spans="1:26" s="63" customFormat="1" ht="36.75" customHeight="1">
      <c r="A20" s="87">
        <v>43446</v>
      </c>
      <c r="B20" s="57" t="s">
        <v>68</v>
      </c>
      <c r="C20" s="57" t="s">
        <v>69</v>
      </c>
      <c r="D20" s="25" t="s">
        <v>48</v>
      </c>
      <c r="E20" s="25" t="s">
        <v>70</v>
      </c>
      <c r="F20" s="62"/>
      <c r="G20" s="62">
        <v>464000</v>
      </c>
      <c r="H20" s="65">
        <v>43455</v>
      </c>
      <c r="I20" s="47" t="s">
        <v>222</v>
      </c>
      <c r="J20" s="95">
        <v>464000</v>
      </c>
      <c r="K20" s="97">
        <f t="shared" si="0"/>
        <v>0</v>
      </c>
      <c r="L20" s="98"/>
      <c r="M20" s="40"/>
      <c r="N20" s="98"/>
      <c r="O20" s="41"/>
      <c r="P20" s="41"/>
      <c r="Q20" s="42"/>
      <c r="R20" s="96"/>
      <c r="T20" s="84"/>
      <c r="U20" s="84"/>
      <c r="V20" s="84"/>
      <c r="W20" s="119"/>
      <c r="X20" s="105"/>
      <c r="Y20" s="120"/>
      <c r="Z20" s="84"/>
    </row>
    <row r="21" spans="1:18" s="63" customFormat="1" ht="36.75" customHeight="1">
      <c r="A21" s="87">
        <v>43446</v>
      </c>
      <c r="B21" s="57" t="s">
        <v>71</v>
      </c>
      <c r="C21" s="57" t="s">
        <v>72</v>
      </c>
      <c r="D21" s="25" t="s">
        <v>48</v>
      </c>
      <c r="E21" s="25" t="s">
        <v>73</v>
      </c>
      <c r="F21" s="62"/>
      <c r="G21" s="62">
        <v>75000</v>
      </c>
      <c r="H21" s="65">
        <v>43453</v>
      </c>
      <c r="I21" s="47" t="s">
        <v>99</v>
      </c>
      <c r="J21" s="95">
        <v>75000</v>
      </c>
      <c r="K21" s="97">
        <f t="shared" si="0"/>
        <v>0</v>
      </c>
      <c r="L21" s="98"/>
      <c r="M21" s="40"/>
      <c r="N21" s="98"/>
      <c r="O21" s="41"/>
      <c r="P21" s="41"/>
      <c r="Q21" s="42"/>
      <c r="R21" s="96"/>
    </row>
    <row r="22" spans="1:26" s="63" customFormat="1" ht="36.75" customHeight="1">
      <c r="A22" s="87">
        <v>43447</v>
      </c>
      <c r="B22" s="57" t="s">
        <v>74</v>
      </c>
      <c r="C22" s="57" t="s">
        <v>75</v>
      </c>
      <c r="D22" s="25" t="s">
        <v>48</v>
      </c>
      <c r="E22" s="25" t="s">
        <v>76</v>
      </c>
      <c r="F22" s="62"/>
      <c r="G22" s="62">
        <v>19111</v>
      </c>
      <c r="H22" s="65">
        <v>43453</v>
      </c>
      <c r="I22" s="47" t="s">
        <v>210</v>
      </c>
      <c r="J22" s="95">
        <v>19111</v>
      </c>
      <c r="K22" s="97">
        <f t="shared" si="0"/>
        <v>0</v>
      </c>
      <c r="L22" s="98"/>
      <c r="M22" s="40"/>
      <c r="N22" s="98"/>
      <c r="O22" s="41"/>
      <c r="P22" s="41"/>
      <c r="Q22" s="42"/>
      <c r="R22" s="96"/>
      <c r="T22" s="118"/>
      <c r="U22" s="118"/>
      <c r="V22" s="84"/>
      <c r="W22" s="84"/>
      <c r="X22" s="84"/>
      <c r="Y22" s="84"/>
      <c r="Z22" s="84"/>
    </row>
    <row r="23" spans="1:17" s="63" customFormat="1" ht="36.75" customHeight="1">
      <c r="A23" s="87">
        <v>43448</v>
      </c>
      <c r="B23" s="57" t="s">
        <v>176</v>
      </c>
      <c r="C23" s="57" t="s">
        <v>177</v>
      </c>
      <c r="D23" s="25" t="s">
        <v>48</v>
      </c>
      <c r="E23" s="25" t="s">
        <v>178</v>
      </c>
      <c r="F23" s="62"/>
      <c r="G23" s="62">
        <v>10425.76</v>
      </c>
      <c r="H23" s="65">
        <v>43453</v>
      </c>
      <c r="I23" s="47" t="s">
        <v>205</v>
      </c>
      <c r="J23" s="62">
        <v>10425.76</v>
      </c>
      <c r="K23" s="97">
        <f t="shared" si="0"/>
        <v>0</v>
      </c>
      <c r="L23" s="26"/>
      <c r="M23" s="40"/>
      <c r="N23" s="26"/>
      <c r="O23" s="41"/>
      <c r="P23" s="41"/>
      <c r="Q23" s="42"/>
    </row>
    <row r="24" spans="1:17" s="63" customFormat="1" ht="36.75" customHeight="1">
      <c r="A24" s="87">
        <v>43448</v>
      </c>
      <c r="B24" s="57" t="s">
        <v>185</v>
      </c>
      <c r="C24" s="57" t="s">
        <v>186</v>
      </c>
      <c r="D24" s="25" t="s">
        <v>48</v>
      </c>
      <c r="E24" s="25" t="s">
        <v>187</v>
      </c>
      <c r="F24" s="95"/>
      <c r="G24" s="95">
        <v>9328.6</v>
      </c>
      <c r="H24" s="65">
        <v>43455</v>
      </c>
      <c r="I24" s="47" t="s">
        <v>225</v>
      </c>
      <c r="J24" s="95">
        <v>9328.6</v>
      </c>
      <c r="K24" s="97">
        <f t="shared" si="0"/>
        <v>0</v>
      </c>
      <c r="L24" s="26"/>
      <c r="M24" s="40"/>
      <c r="N24" s="26"/>
      <c r="O24" s="41"/>
      <c r="P24" s="41"/>
      <c r="Q24" s="42"/>
    </row>
    <row r="25" spans="1:18" s="63" customFormat="1" ht="36.75" customHeight="1">
      <c r="A25" s="87">
        <v>43454</v>
      </c>
      <c r="B25" s="57" t="s">
        <v>77</v>
      </c>
      <c r="C25" s="57" t="s">
        <v>78</v>
      </c>
      <c r="D25" s="25" t="s">
        <v>48</v>
      </c>
      <c r="E25" s="25" t="s">
        <v>79</v>
      </c>
      <c r="F25" s="62"/>
      <c r="G25" s="62">
        <v>2246874.91</v>
      </c>
      <c r="H25" s="65">
        <v>43455</v>
      </c>
      <c r="I25" s="47" t="s">
        <v>223</v>
      </c>
      <c r="J25" s="95">
        <v>2246874.91</v>
      </c>
      <c r="K25" s="97">
        <f t="shared" si="0"/>
        <v>0</v>
      </c>
      <c r="L25" s="98"/>
      <c r="M25" s="40"/>
      <c r="N25" s="98"/>
      <c r="O25" s="41"/>
      <c r="P25" s="41"/>
      <c r="Q25" s="42"/>
      <c r="R25" s="96"/>
    </row>
    <row r="26" spans="1:17" s="63" customFormat="1" ht="38.25" customHeight="1">
      <c r="A26" s="87">
        <v>43454</v>
      </c>
      <c r="B26" s="57" t="s">
        <v>80</v>
      </c>
      <c r="C26" s="57" t="s">
        <v>81</v>
      </c>
      <c r="D26" s="25" t="s">
        <v>48</v>
      </c>
      <c r="E26" s="25" t="s">
        <v>79</v>
      </c>
      <c r="F26" s="95"/>
      <c r="G26" s="62">
        <v>336458.32</v>
      </c>
      <c r="H26" s="65">
        <v>43455</v>
      </c>
      <c r="I26" s="47" t="s">
        <v>221</v>
      </c>
      <c r="J26" s="95">
        <v>336458.32</v>
      </c>
      <c r="K26" s="97">
        <f t="shared" si="0"/>
        <v>0</v>
      </c>
      <c r="L26" s="26"/>
      <c r="M26" s="40"/>
      <c r="N26" s="26"/>
      <c r="O26" s="41"/>
      <c r="P26" s="41"/>
      <c r="Q26" s="42"/>
    </row>
    <row r="27" spans="1:26" s="63" customFormat="1" ht="38.25" customHeight="1">
      <c r="A27" s="111">
        <v>43455</v>
      </c>
      <c r="B27" s="112" t="s">
        <v>82</v>
      </c>
      <c r="C27" s="112" t="s">
        <v>83</v>
      </c>
      <c r="D27" s="25" t="s">
        <v>48</v>
      </c>
      <c r="E27" s="113" t="s">
        <v>84</v>
      </c>
      <c r="F27" s="114"/>
      <c r="G27" s="114">
        <v>125000</v>
      </c>
      <c r="H27" s="65">
        <v>43455</v>
      </c>
      <c r="I27" s="47" t="s">
        <v>219</v>
      </c>
      <c r="J27" s="62">
        <v>125000</v>
      </c>
      <c r="K27" s="97">
        <f t="shared" si="0"/>
        <v>0</v>
      </c>
      <c r="L27" s="116"/>
      <c r="M27" s="64"/>
      <c r="N27" s="116"/>
      <c r="O27" s="28"/>
      <c r="P27" s="28"/>
      <c r="Q27" s="88"/>
      <c r="R27" s="96"/>
      <c r="T27" s="84"/>
      <c r="U27" s="84"/>
      <c r="V27" s="84"/>
      <c r="W27" s="119"/>
      <c r="X27" s="105"/>
      <c r="Y27" s="120"/>
      <c r="Z27" s="84"/>
    </row>
    <row r="28" spans="1:18" s="63" customFormat="1" ht="38.25" customHeight="1">
      <c r="A28" s="111">
        <v>43455</v>
      </c>
      <c r="B28" s="112" t="s">
        <v>85</v>
      </c>
      <c r="C28" s="112" t="s">
        <v>86</v>
      </c>
      <c r="D28" s="113" t="s">
        <v>48</v>
      </c>
      <c r="E28" s="113" t="s">
        <v>87</v>
      </c>
      <c r="F28" s="114"/>
      <c r="G28" s="114">
        <v>46875</v>
      </c>
      <c r="H28" s="65">
        <v>43455</v>
      </c>
      <c r="I28" s="47" t="s">
        <v>218</v>
      </c>
      <c r="J28" s="114">
        <v>46875</v>
      </c>
      <c r="K28" s="97">
        <f t="shared" si="0"/>
        <v>0</v>
      </c>
      <c r="L28" s="116"/>
      <c r="M28" s="64"/>
      <c r="N28" s="116"/>
      <c r="O28" s="28"/>
      <c r="P28" s="28"/>
      <c r="Q28" s="88"/>
      <c r="R28" s="96"/>
    </row>
    <row r="29" spans="1:26" s="63" customFormat="1" ht="38.25" customHeight="1">
      <c r="A29" s="111">
        <v>43455</v>
      </c>
      <c r="B29" s="112" t="s">
        <v>88</v>
      </c>
      <c r="C29" s="112" t="s">
        <v>89</v>
      </c>
      <c r="D29" s="113" t="s">
        <v>48</v>
      </c>
      <c r="E29" s="113" t="s">
        <v>90</v>
      </c>
      <c r="F29" s="114"/>
      <c r="G29" s="114">
        <v>25000</v>
      </c>
      <c r="H29" s="65">
        <v>43455</v>
      </c>
      <c r="I29" s="47" t="s">
        <v>217</v>
      </c>
      <c r="J29" s="114">
        <v>25000</v>
      </c>
      <c r="K29" s="97">
        <f t="shared" si="0"/>
        <v>0</v>
      </c>
      <c r="L29" s="116"/>
      <c r="M29" s="64"/>
      <c r="N29" s="116"/>
      <c r="O29" s="28"/>
      <c r="P29" s="28"/>
      <c r="Q29" s="88"/>
      <c r="R29" s="96"/>
      <c r="T29" s="84"/>
      <c r="U29" s="84"/>
      <c r="V29" s="84"/>
      <c r="W29" s="84"/>
      <c r="X29" s="84"/>
      <c r="Y29" s="84"/>
      <c r="Z29" s="84"/>
    </row>
    <row r="30" spans="1:26" s="63" customFormat="1" ht="36.75" customHeight="1">
      <c r="A30" s="87">
        <v>43455</v>
      </c>
      <c r="B30" s="57" t="s">
        <v>91</v>
      </c>
      <c r="C30" s="57" t="s">
        <v>92</v>
      </c>
      <c r="D30" s="25" t="s">
        <v>93</v>
      </c>
      <c r="E30" s="25" t="s">
        <v>94</v>
      </c>
      <c r="F30" s="62"/>
      <c r="G30" s="62">
        <v>228438.83</v>
      </c>
      <c r="H30" s="65">
        <v>43461</v>
      </c>
      <c r="I30" s="47" t="s">
        <v>256</v>
      </c>
      <c r="J30" s="95">
        <v>228438.83</v>
      </c>
      <c r="K30" s="97">
        <f t="shared" si="0"/>
        <v>0</v>
      </c>
      <c r="L30" s="98"/>
      <c r="M30" s="40"/>
      <c r="N30" s="98"/>
      <c r="O30" s="41"/>
      <c r="P30" s="41"/>
      <c r="Q30" s="42"/>
      <c r="R30" s="96"/>
      <c r="T30" s="84"/>
      <c r="U30" s="84"/>
      <c r="V30" s="84"/>
      <c r="W30" s="84"/>
      <c r="X30" s="84"/>
      <c r="Y30" s="84"/>
      <c r="Z30" s="84"/>
    </row>
    <row r="31" spans="1:18" s="63" customFormat="1" ht="36.75" customHeight="1">
      <c r="A31" s="87">
        <v>43455</v>
      </c>
      <c r="B31" s="57" t="s">
        <v>95</v>
      </c>
      <c r="C31" s="57" t="s">
        <v>96</v>
      </c>
      <c r="D31" s="25" t="s">
        <v>48</v>
      </c>
      <c r="E31" s="25" t="s">
        <v>97</v>
      </c>
      <c r="F31" s="62"/>
      <c r="G31" s="62">
        <v>556941.41</v>
      </c>
      <c r="H31" s="65">
        <v>43462</v>
      </c>
      <c r="I31" s="47" t="s">
        <v>258</v>
      </c>
      <c r="J31" s="95">
        <v>556941.41</v>
      </c>
      <c r="K31" s="97">
        <f t="shared" si="0"/>
        <v>0</v>
      </c>
      <c r="L31" s="98"/>
      <c r="M31" s="40"/>
      <c r="N31" s="98"/>
      <c r="O31" s="41"/>
      <c r="P31" s="41"/>
      <c r="Q31" s="42"/>
      <c r="R31" s="96"/>
    </row>
    <row r="32" spans="1:18" s="63" customFormat="1" ht="36.75" customHeight="1">
      <c r="A32" s="111">
        <v>43461</v>
      </c>
      <c r="B32" s="112" t="s">
        <v>248</v>
      </c>
      <c r="C32" s="112" t="s">
        <v>250</v>
      </c>
      <c r="D32" s="113" t="s">
        <v>48</v>
      </c>
      <c r="E32" s="113" t="s">
        <v>251</v>
      </c>
      <c r="F32" s="114"/>
      <c r="G32" s="114">
        <v>53438.41</v>
      </c>
      <c r="H32" s="56">
        <v>43461</v>
      </c>
      <c r="I32" s="59" t="s">
        <v>256</v>
      </c>
      <c r="J32" s="115">
        <v>53438.41</v>
      </c>
      <c r="K32" s="97">
        <f t="shared" si="0"/>
        <v>0</v>
      </c>
      <c r="L32" s="116"/>
      <c r="M32" s="64"/>
      <c r="N32" s="116"/>
      <c r="O32" s="28"/>
      <c r="P32" s="28"/>
      <c r="Q32" s="88"/>
      <c r="R32" s="96"/>
    </row>
    <row r="33" spans="1:18" s="63" customFormat="1" ht="36.75" customHeight="1">
      <c r="A33" s="111">
        <v>43462</v>
      </c>
      <c r="B33" s="112" t="s">
        <v>249</v>
      </c>
      <c r="C33" s="112" t="s">
        <v>252</v>
      </c>
      <c r="D33" s="113" t="s">
        <v>253</v>
      </c>
      <c r="E33" s="113" t="s">
        <v>254</v>
      </c>
      <c r="F33" s="114"/>
      <c r="G33" s="114">
        <v>27250</v>
      </c>
      <c r="H33" s="56">
        <v>43462</v>
      </c>
      <c r="I33" s="59" t="s">
        <v>255</v>
      </c>
      <c r="J33" s="115">
        <v>27250</v>
      </c>
      <c r="K33" s="97">
        <f t="shared" si="0"/>
        <v>0</v>
      </c>
      <c r="L33" s="116"/>
      <c r="M33" s="64"/>
      <c r="N33" s="116"/>
      <c r="O33" s="28"/>
      <c r="P33" s="28"/>
      <c r="Q33" s="88"/>
      <c r="R33" s="96"/>
    </row>
    <row r="34" spans="1:18" s="63" customFormat="1" ht="36.75" customHeight="1" hidden="1">
      <c r="A34" s="111"/>
      <c r="B34" s="112"/>
      <c r="C34" s="112"/>
      <c r="D34" s="113"/>
      <c r="E34" s="113"/>
      <c r="F34" s="114"/>
      <c r="G34" s="114"/>
      <c r="H34" s="56"/>
      <c r="I34" s="59"/>
      <c r="J34" s="115"/>
      <c r="K34" s="97">
        <f t="shared" si="0"/>
        <v>0</v>
      </c>
      <c r="L34" s="116"/>
      <c r="M34" s="64"/>
      <c r="N34" s="116"/>
      <c r="O34" s="28"/>
      <c r="P34" s="28"/>
      <c r="Q34" s="88"/>
      <c r="R34" s="96"/>
    </row>
    <row r="35" spans="1:18" s="63" customFormat="1" ht="36.75" customHeight="1" hidden="1">
      <c r="A35" s="111"/>
      <c r="B35" s="112"/>
      <c r="C35" s="112"/>
      <c r="D35" s="113"/>
      <c r="E35" s="113"/>
      <c r="F35" s="114"/>
      <c r="G35" s="114"/>
      <c r="H35" s="56"/>
      <c r="I35" s="59"/>
      <c r="J35" s="115"/>
      <c r="K35" s="97">
        <f t="shared" si="0"/>
        <v>0</v>
      </c>
      <c r="L35" s="116"/>
      <c r="M35" s="64"/>
      <c r="N35" s="116"/>
      <c r="O35" s="28"/>
      <c r="P35" s="28"/>
      <c r="Q35" s="88"/>
      <c r="R35" s="96"/>
    </row>
    <row r="36" spans="1:18" s="63" customFormat="1" ht="38.25" customHeight="1" hidden="1">
      <c r="A36" s="111"/>
      <c r="B36" s="112"/>
      <c r="C36" s="112"/>
      <c r="D36" s="113"/>
      <c r="E36" s="113"/>
      <c r="F36" s="114"/>
      <c r="G36" s="114"/>
      <c r="H36" s="56"/>
      <c r="I36" s="59"/>
      <c r="J36" s="115"/>
      <c r="K36" s="97">
        <f t="shared" si="0"/>
        <v>0</v>
      </c>
      <c r="L36" s="116"/>
      <c r="M36" s="64"/>
      <c r="N36" s="116"/>
      <c r="O36" s="28"/>
      <c r="P36" s="28"/>
      <c r="Q36" s="88"/>
      <c r="R36" s="96"/>
    </row>
    <row r="37" spans="1:18" s="63" customFormat="1" ht="38.25" customHeight="1" hidden="1">
      <c r="A37" s="111"/>
      <c r="B37" s="112"/>
      <c r="C37" s="112"/>
      <c r="D37" s="113"/>
      <c r="E37" s="113"/>
      <c r="F37" s="114"/>
      <c r="G37" s="114"/>
      <c r="H37" s="56"/>
      <c r="I37" s="59"/>
      <c r="J37" s="115"/>
      <c r="K37" s="97">
        <f t="shared" si="0"/>
        <v>0</v>
      </c>
      <c r="L37" s="116"/>
      <c r="M37" s="64"/>
      <c r="N37" s="116"/>
      <c r="O37" s="28"/>
      <c r="P37" s="28"/>
      <c r="Q37" s="88"/>
      <c r="R37" s="96"/>
    </row>
    <row r="38" spans="1:17" s="84" customFormat="1" ht="17.25" customHeight="1" thickBot="1">
      <c r="A38" s="99"/>
      <c r="B38" s="100"/>
      <c r="C38" s="100"/>
      <c r="D38" s="100"/>
      <c r="E38" s="100"/>
      <c r="F38" s="101">
        <f>SUM(F12:F26)</f>
        <v>0</v>
      </c>
      <c r="G38" s="110">
        <f>SUM(G12:G37)</f>
        <v>5590789.000000001</v>
      </c>
      <c r="H38" s="102"/>
      <c r="I38" s="103"/>
      <c r="J38" s="101">
        <f>SUM(J12:J33)</f>
        <v>5590789.000000001</v>
      </c>
      <c r="K38" s="101">
        <f>SUM(K12:K26)</f>
        <v>0</v>
      </c>
      <c r="L38" s="100"/>
      <c r="M38" s="100"/>
      <c r="N38" s="100"/>
      <c r="O38" s="100"/>
      <c r="P38" s="100"/>
      <c r="Q38" s="104"/>
    </row>
    <row r="39" spans="1:17" s="44" customFormat="1" ht="17.25" customHeight="1">
      <c r="A39" s="3"/>
      <c r="B39" s="1"/>
      <c r="C39" s="1"/>
      <c r="D39" s="1"/>
      <c r="E39" s="1"/>
      <c r="F39" s="1"/>
      <c r="G39" s="18"/>
      <c r="H39" s="60"/>
      <c r="I39" s="51"/>
      <c r="J39" s="1"/>
      <c r="K39" s="10"/>
      <c r="L39" s="1"/>
      <c r="M39" s="1"/>
      <c r="N39" s="1"/>
      <c r="O39" s="1"/>
      <c r="P39" s="1"/>
      <c r="Q39" s="1"/>
    </row>
    <row r="40" spans="1:13" ht="11.25">
      <c r="A40" s="68" t="s">
        <v>35</v>
      </c>
      <c r="B40" s="3"/>
      <c r="H40" s="1" t="s">
        <v>38</v>
      </c>
      <c r="I40" s="1"/>
      <c r="K40" s="18"/>
      <c r="L40" s="60" t="s">
        <v>38</v>
      </c>
      <c r="M40" s="51"/>
    </row>
    <row r="41" spans="1:13" ht="12.75" customHeight="1">
      <c r="A41" s="68"/>
      <c r="B41" s="3"/>
      <c r="H41" s="1"/>
      <c r="I41" s="1"/>
      <c r="K41" s="18"/>
      <c r="L41" s="60"/>
      <c r="M41" s="51"/>
    </row>
    <row r="42" spans="1:17" ht="12.75" customHeight="1">
      <c r="A42" s="69"/>
      <c r="B42" s="67"/>
      <c r="C42" s="130" t="s">
        <v>31</v>
      </c>
      <c r="D42" s="130"/>
      <c r="H42" s="128" t="s">
        <v>39</v>
      </c>
      <c r="I42" s="128"/>
      <c r="J42" s="128"/>
      <c r="K42" s="18"/>
      <c r="L42" s="70"/>
      <c r="M42" s="130" t="s">
        <v>39</v>
      </c>
      <c r="N42" s="130"/>
      <c r="O42" s="130"/>
      <c r="P42" s="130"/>
      <c r="Q42" s="11"/>
    </row>
    <row r="43" spans="1:17" ht="11.25">
      <c r="A43" s="60"/>
      <c r="B43" s="3"/>
      <c r="C43" s="127" t="s">
        <v>32</v>
      </c>
      <c r="D43" s="127"/>
      <c r="H43" s="127" t="s">
        <v>40</v>
      </c>
      <c r="I43" s="127"/>
      <c r="J43" s="127"/>
      <c r="K43" s="18"/>
      <c r="L43" s="71"/>
      <c r="M43" s="127" t="s">
        <v>40</v>
      </c>
      <c r="N43" s="127"/>
      <c r="O43" s="127"/>
      <c r="P43" s="127"/>
      <c r="Q43" s="71"/>
    </row>
    <row r="44" spans="1:13" ht="11.25">
      <c r="A44" s="128"/>
      <c r="B44" s="128"/>
      <c r="C44" s="128"/>
      <c r="D44" s="128"/>
      <c r="H44" s="1"/>
      <c r="I44" s="1"/>
      <c r="J44" s="18"/>
      <c r="L44" s="127"/>
      <c r="M44" s="127"/>
    </row>
  </sheetData>
  <sheetProtection password="C1B6" sheet="1" objects="1" scenarios="1"/>
  <mergeCells count="18">
    <mergeCell ref="C42:D42"/>
    <mergeCell ref="A1:Q1"/>
    <mergeCell ref="A2:Q2"/>
    <mergeCell ref="A3:Q3"/>
    <mergeCell ref="A5:Q5"/>
    <mergeCell ref="A6:Q6"/>
    <mergeCell ref="A7:Q7"/>
    <mergeCell ref="H42:J42"/>
    <mergeCell ref="H43:J43"/>
    <mergeCell ref="C43:D43"/>
    <mergeCell ref="A44:D44"/>
    <mergeCell ref="L44:M44"/>
    <mergeCell ref="H9:J9"/>
    <mergeCell ref="L9:N9"/>
    <mergeCell ref="M42:P42"/>
    <mergeCell ref="M43:P43"/>
    <mergeCell ref="O9:Q9"/>
    <mergeCell ref="H10:J10"/>
  </mergeCells>
  <printOptions/>
  <pageMargins left="0.24" right="0.49" top="0.2" bottom="0.47" header="0.5" footer="0.5"/>
  <pageSetup horizontalDpi="600" verticalDpi="6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72"/>
  <sheetViews>
    <sheetView zoomScale="90" zoomScaleNormal="90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E8" sqref="E8"/>
    </sheetView>
  </sheetViews>
  <sheetFormatPr defaultColWidth="9.140625" defaultRowHeight="12.75"/>
  <cols>
    <col min="1" max="1" width="9.57421875" style="3" customWidth="1"/>
    <col min="2" max="2" width="7.28125" style="3" customWidth="1"/>
    <col min="3" max="3" width="9.421875" style="1" customWidth="1"/>
    <col min="4" max="4" width="15.28125" style="1" customWidth="1"/>
    <col min="5" max="5" width="37.421875" style="1" customWidth="1"/>
    <col min="6" max="6" width="12.140625" style="1" customWidth="1"/>
    <col min="7" max="7" width="16.7109375" style="18" customWidth="1"/>
    <col min="8" max="8" width="15.421875" style="60" customWidth="1"/>
    <col min="9" max="9" width="9.57421875" style="107" customWidth="1"/>
    <col min="10" max="10" width="14.140625" style="1" customWidth="1"/>
    <col min="11" max="11" width="16.28125" style="1" customWidth="1"/>
    <col min="12" max="12" width="10.57421875" style="1" hidden="1" customWidth="1"/>
    <col min="13" max="13" width="10.140625" style="1" hidden="1" customWidth="1"/>
    <col min="14" max="15" width="10.00390625" style="1" hidden="1" customWidth="1"/>
    <col min="16" max="16" width="7.00390625" style="1" hidden="1" customWidth="1"/>
    <col min="17" max="17" width="9.00390625" style="1" hidden="1" customWidth="1"/>
    <col min="18" max="16384" width="9.140625" style="1" customWidth="1"/>
  </cols>
  <sheetData>
    <row r="1" spans="1:17" ht="11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1.25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1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ht="11.25">
      <c r="I4" s="107" t="s">
        <v>44</v>
      </c>
    </row>
    <row r="5" spans="1:17" ht="11.25">
      <c r="A5" s="128" t="s">
        <v>36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1.25">
      <c r="A6" s="133" t="str">
        <f>'Fund 100 (Payroll)'!A6:Q6</f>
        <v>As of December 1-31, 2018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11.25">
      <c r="A7" s="134" t="s">
        <v>41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12" thickBot="1">
      <c r="A8" s="16"/>
      <c r="B8" s="16"/>
      <c r="C8" s="16"/>
      <c r="D8" s="16"/>
      <c r="E8" s="16"/>
      <c r="F8" s="16"/>
      <c r="G8" s="78"/>
      <c r="H8" s="61"/>
      <c r="I8" s="105"/>
      <c r="J8" s="16"/>
      <c r="K8" s="16"/>
      <c r="L8" s="16"/>
      <c r="M8" s="16"/>
      <c r="N8" s="16"/>
      <c r="O8" s="16"/>
      <c r="P8" s="16"/>
      <c r="Q8" s="16"/>
    </row>
    <row r="9" spans="1:17" s="6" customFormat="1" ht="11.25">
      <c r="A9" s="2" t="s">
        <v>1</v>
      </c>
      <c r="B9" s="4" t="s">
        <v>33</v>
      </c>
      <c r="C9" s="4" t="s">
        <v>34</v>
      </c>
      <c r="D9" s="4" t="s">
        <v>3</v>
      </c>
      <c r="E9" s="4" t="s">
        <v>4</v>
      </c>
      <c r="F9" s="4" t="s">
        <v>5</v>
      </c>
      <c r="G9" s="79" t="s">
        <v>6</v>
      </c>
      <c r="H9" s="129" t="s">
        <v>7</v>
      </c>
      <c r="I9" s="129"/>
      <c r="J9" s="129"/>
      <c r="K9" s="4" t="s">
        <v>8</v>
      </c>
      <c r="L9" s="129" t="s">
        <v>9</v>
      </c>
      <c r="M9" s="129"/>
      <c r="N9" s="129"/>
      <c r="O9" s="129" t="s">
        <v>10</v>
      </c>
      <c r="P9" s="129"/>
      <c r="Q9" s="131"/>
    </row>
    <row r="10" spans="1:17" s="6" customFormat="1" ht="11.25">
      <c r="A10" s="7" t="s">
        <v>6</v>
      </c>
      <c r="B10" s="5"/>
      <c r="C10" s="5"/>
      <c r="D10" s="5" t="s">
        <v>12</v>
      </c>
      <c r="E10" s="5" t="s">
        <v>13</v>
      </c>
      <c r="F10" s="5" t="s">
        <v>14</v>
      </c>
      <c r="G10" s="80" t="str">
        <f>'Fund 100 (Payroll)'!G10</f>
        <v>12/01/2018 to</v>
      </c>
      <c r="H10" s="132" t="str">
        <f>'Fund 100 (Payroll)'!H10:J10</f>
        <v>12/01/2018 - 12/31/2018</v>
      </c>
      <c r="I10" s="132"/>
      <c r="J10" s="132"/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  <c r="P10" s="5" t="s">
        <v>19</v>
      </c>
      <c r="Q10" s="94" t="s">
        <v>19</v>
      </c>
    </row>
    <row r="11" spans="1:17" s="6" customFormat="1" ht="11.25">
      <c r="A11" s="7"/>
      <c r="B11" s="5"/>
      <c r="C11" s="5"/>
      <c r="D11" s="5" t="s">
        <v>20</v>
      </c>
      <c r="E11" s="5" t="s">
        <v>21</v>
      </c>
      <c r="F11" s="90">
        <f>'Fund 100 (Payroll)'!F11</f>
        <v>43435</v>
      </c>
      <c r="G11" s="91" t="str">
        <f>'Fund 100 (Payroll)'!G11</f>
        <v>As of December 1-31, 2018</v>
      </c>
      <c r="H11" s="90" t="s">
        <v>1</v>
      </c>
      <c r="I11" s="106" t="s">
        <v>33</v>
      </c>
      <c r="J11" s="5" t="s">
        <v>22</v>
      </c>
      <c r="K11" s="93" t="str">
        <f>A6</f>
        <v>As of December 1-31, 2018</v>
      </c>
      <c r="L11" s="5" t="s">
        <v>23</v>
      </c>
      <c r="M11" s="5" t="s">
        <v>24</v>
      </c>
      <c r="N11" s="5" t="s">
        <v>24</v>
      </c>
      <c r="O11" s="5" t="s">
        <v>25</v>
      </c>
      <c r="P11" s="5" t="s">
        <v>26</v>
      </c>
      <c r="Q11" s="94" t="s">
        <v>27</v>
      </c>
    </row>
    <row r="12" spans="1:17" s="63" customFormat="1" ht="36.75" customHeight="1">
      <c r="A12" s="87">
        <v>43438</v>
      </c>
      <c r="B12" s="57" t="s">
        <v>103</v>
      </c>
      <c r="C12" s="57" t="s">
        <v>104</v>
      </c>
      <c r="D12" s="25" t="s">
        <v>48</v>
      </c>
      <c r="E12" s="25" t="s">
        <v>105</v>
      </c>
      <c r="F12" s="95"/>
      <c r="G12" s="95">
        <v>1980</v>
      </c>
      <c r="H12" s="65">
        <v>43453</v>
      </c>
      <c r="I12" s="47" t="s">
        <v>201</v>
      </c>
      <c r="J12" s="95">
        <v>1980</v>
      </c>
      <c r="K12" s="97">
        <f aca="true" t="shared" si="0" ref="K12:K45">F12+G12-J12</f>
        <v>0</v>
      </c>
      <c r="L12" s="26"/>
      <c r="M12" s="40"/>
      <c r="N12" s="26"/>
      <c r="O12" s="41"/>
      <c r="P12" s="41"/>
      <c r="Q12" s="42"/>
    </row>
    <row r="13" spans="1:18" s="63" customFormat="1" ht="61.5" customHeight="1">
      <c r="A13" s="87">
        <v>43440</v>
      </c>
      <c r="B13" s="57" t="s">
        <v>106</v>
      </c>
      <c r="C13" s="57" t="s">
        <v>107</v>
      </c>
      <c r="D13" s="25" t="s">
        <v>48</v>
      </c>
      <c r="E13" s="25" t="s">
        <v>108</v>
      </c>
      <c r="F13" s="62"/>
      <c r="G13" s="62">
        <v>8000</v>
      </c>
      <c r="H13" s="65">
        <v>43453</v>
      </c>
      <c r="I13" s="47" t="s">
        <v>204</v>
      </c>
      <c r="J13" s="62">
        <v>8000</v>
      </c>
      <c r="K13" s="97">
        <f t="shared" si="0"/>
        <v>0</v>
      </c>
      <c r="L13" s="98"/>
      <c r="M13" s="40"/>
      <c r="N13" s="98"/>
      <c r="O13" s="41"/>
      <c r="P13" s="41"/>
      <c r="Q13" s="42"/>
      <c r="R13" s="96"/>
    </row>
    <row r="14" spans="1:18" s="63" customFormat="1" ht="36.75" customHeight="1">
      <c r="A14" s="87">
        <v>43440</v>
      </c>
      <c r="B14" s="57" t="s">
        <v>109</v>
      </c>
      <c r="C14" s="57" t="s">
        <v>110</v>
      </c>
      <c r="D14" s="25" t="s">
        <v>48</v>
      </c>
      <c r="E14" s="25" t="s">
        <v>111</v>
      </c>
      <c r="F14" s="95"/>
      <c r="G14" s="95">
        <v>13728.75</v>
      </c>
      <c r="H14" s="65">
        <v>43453</v>
      </c>
      <c r="I14" s="47" t="s">
        <v>207</v>
      </c>
      <c r="J14" s="62">
        <v>13728.75</v>
      </c>
      <c r="K14" s="97">
        <f t="shared" si="0"/>
        <v>0</v>
      </c>
      <c r="L14" s="98"/>
      <c r="M14" s="40"/>
      <c r="N14" s="98"/>
      <c r="O14" s="41"/>
      <c r="P14" s="41"/>
      <c r="Q14" s="42"/>
      <c r="R14" s="96"/>
    </row>
    <row r="15" spans="1:18" s="63" customFormat="1" ht="55.5" customHeight="1">
      <c r="A15" s="87">
        <v>43444</v>
      </c>
      <c r="B15" s="57" t="s">
        <v>112</v>
      </c>
      <c r="C15" s="57" t="s">
        <v>113</v>
      </c>
      <c r="D15" s="25" t="s">
        <v>48</v>
      </c>
      <c r="E15" s="25" t="s">
        <v>114</v>
      </c>
      <c r="F15" s="62"/>
      <c r="G15" s="62">
        <v>11000</v>
      </c>
      <c r="H15" s="65">
        <v>43461</v>
      </c>
      <c r="I15" s="47" t="s">
        <v>311</v>
      </c>
      <c r="J15" s="62">
        <v>11000</v>
      </c>
      <c r="K15" s="97">
        <f t="shared" si="0"/>
        <v>0</v>
      </c>
      <c r="L15" s="98"/>
      <c r="M15" s="40"/>
      <c r="N15" s="98"/>
      <c r="O15" s="41"/>
      <c r="P15" s="41"/>
      <c r="Q15" s="42"/>
      <c r="R15" s="96"/>
    </row>
    <row r="16" spans="1:18" s="63" customFormat="1" ht="36.75" customHeight="1">
      <c r="A16" s="87">
        <v>43444</v>
      </c>
      <c r="B16" s="57" t="s">
        <v>115</v>
      </c>
      <c r="C16" s="57" t="s">
        <v>116</v>
      </c>
      <c r="D16" s="25" t="s">
        <v>48</v>
      </c>
      <c r="E16" s="25" t="s">
        <v>117</v>
      </c>
      <c r="F16" s="62"/>
      <c r="G16" s="62">
        <v>47000</v>
      </c>
      <c r="H16" s="65">
        <v>43455</v>
      </c>
      <c r="I16" s="47" t="s">
        <v>237</v>
      </c>
      <c r="J16" s="62">
        <v>47000</v>
      </c>
      <c r="K16" s="97">
        <f t="shared" si="0"/>
        <v>0</v>
      </c>
      <c r="L16" s="98"/>
      <c r="M16" s="40"/>
      <c r="N16" s="98"/>
      <c r="O16" s="41"/>
      <c r="P16" s="41"/>
      <c r="Q16" s="42"/>
      <c r="R16" s="96"/>
    </row>
    <row r="17" spans="1:18" s="63" customFormat="1" ht="36.75" customHeight="1">
      <c r="A17" s="87">
        <v>43444</v>
      </c>
      <c r="B17" s="57" t="s">
        <v>118</v>
      </c>
      <c r="C17" s="57" t="s">
        <v>119</v>
      </c>
      <c r="D17" s="25" t="s">
        <v>48</v>
      </c>
      <c r="E17" s="25" t="s">
        <v>260</v>
      </c>
      <c r="F17" s="62"/>
      <c r="G17" s="62">
        <v>26396.25</v>
      </c>
      <c r="H17" s="65">
        <v>43452</v>
      </c>
      <c r="I17" s="47" t="s">
        <v>212</v>
      </c>
      <c r="J17" s="62">
        <v>26396.25</v>
      </c>
      <c r="K17" s="97">
        <f t="shared" si="0"/>
        <v>0</v>
      </c>
      <c r="L17" s="98"/>
      <c r="M17" s="40"/>
      <c r="N17" s="98"/>
      <c r="O17" s="41"/>
      <c r="P17" s="41"/>
      <c r="Q17" s="42"/>
      <c r="R17" s="96"/>
    </row>
    <row r="18" spans="1:18" s="63" customFormat="1" ht="36.75" customHeight="1">
      <c r="A18" s="87">
        <v>43444</v>
      </c>
      <c r="B18" s="57" t="s">
        <v>120</v>
      </c>
      <c r="C18" s="57" t="s">
        <v>121</v>
      </c>
      <c r="D18" s="25" t="s">
        <v>48</v>
      </c>
      <c r="E18" s="25" t="s">
        <v>122</v>
      </c>
      <c r="F18" s="62"/>
      <c r="G18" s="62">
        <v>15750</v>
      </c>
      <c r="H18" s="65">
        <v>43452</v>
      </c>
      <c r="I18" s="47" t="s">
        <v>209</v>
      </c>
      <c r="J18" s="62">
        <v>15750</v>
      </c>
      <c r="K18" s="97">
        <f t="shared" si="0"/>
        <v>0</v>
      </c>
      <c r="L18" s="98"/>
      <c r="M18" s="40"/>
      <c r="N18" s="98"/>
      <c r="O18" s="41"/>
      <c r="P18" s="41"/>
      <c r="Q18" s="42"/>
      <c r="R18" s="96"/>
    </row>
    <row r="19" spans="1:17" s="63" customFormat="1" ht="44.25" customHeight="1">
      <c r="A19" s="87">
        <v>43445</v>
      </c>
      <c r="B19" s="57" t="s">
        <v>123</v>
      </c>
      <c r="C19" s="57" t="s">
        <v>124</v>
      </c>
      <c r="D19" s="25" t="s">
        <v>48</v>
      </c>
      <c r="E19" s="25" t="s">
        <v>261</v>
      </c>
      <c r="F19" s="62"/>
      <c r="G19" s="62">
        <v>15510.94</v>
      </c>
      <c r="H19" s="65">
        <v>43455</v>
      </c>
      <c r="I19" s="47" t="s">
        <v>228</v>
      </c>
      <c r="J19" s="62">
        <v>15510.94</v>
      </c>
      <c r="K19" s="97">
        <f t="shared" si="0"/>
        <v>0</v>
      </c>
      <c r="L19" s="26"/>
      <c r="M19" s="40"/>
      <c r="N19" s="26"/>
      <c r="O19" s="41"/>
      <c r="P19" s="41"/>
      <c r="Q19" s="42"/>
    </row>
    <row r="20" spans="1:18" s="63" customFormat="1" ht="36.75" customHeight="1">
      <c r="A20" s="87">
        <v>43445</v>
      </c>
      <c r="B20" s="57" t="s">
        <v>125</v>
      </c>
      <c r="C20" s="57" t="s">
        <v>126</v>
      </c>
      <c r="D20" s="25" t="s">
        <v>48</v>
      </c>
      <c r="E20" s="25" t="s">
        <v>127</v>
      </c>
      <c r="F20" s="62"/>
      <c r="G20" s="62">
        <v>16497.19</v>
      </c>
      <c r="H20" s="65">
        <v>43455</v>
      </c>
      <c r="I20" s="47" t="s">
        <v>229</v>
      </c>
      <c r="J20" s="62">
        <v>16497.19</v>
      </c>
      <c r="K20" s="97">
        <f t="shared" si="0"/>
        <v>0</v>
      </c>
      <c r="L20" s="98"/>
      <c r="M20" s="40"/>
      <c r="N20" s="98"/>
      <c r="O20" s="41"/>
      <c r="P20" s="41"/>
      <c r="Q20" s="42"/>
      <c r="R20" s="96"/>
    </row>
    <row r="21" spans="1:17" s="63" customFormat="1" ht="36.75" customHeight="1">
      <c r="A21" s="87">
        <v>43445</v>
      </c>
      <c r="B21" s="57" t="s">
        <v>128</v>
      </c>
      <c r="C21" s="57" t="s">
        <v>129</v>
      </c>
      <c r="D21" s="25" t="s">
        <v>48</v>
      </c>
      <c r="E21" s="25" t="s">
        <v>130</v>
      </c>
      <c r="F21" s="62"/>
      <c r="G21" s="62">
        <v>2688.75</v>
      </c>
      <c r="H21" s="65">
        <v>43452</v>
      </c>
      <c r="I21" s="47" t="s">
        <v>202</v>
      </c>
      <c r="J21" s="62">
        <v>2688.75</v>
      </c>
      <c r="K21" s="97">
        <f t="shared" si="0"/>
        <v>0</v>
      </c>
      <c r="L21" s="26"/>
      <c r="M21" s="40"/>
      <c r="N21" s="26"/>
      <c r="O21" s="41"/>
      <c r="P21" s="41"/>
      <c r="Q21" s="42"/>
    </row>
    <row r="22" spans="1:18" s="63" customFormat="1" ht="36.75" customHeight="1">
      <c r="A22" s="87">
        <v>43445</v>
      </c>
      <c r="B22" s="57" t="s">
        <v>131</v>
      </c>
      <c r="C22" s="57" t="s">
        <v>132</v>
      </c>
      <c r="D22" s="25" t="s">
        <v>48</v>
      </c>
      <c r="E22" s="25" t="s">
        <v>133</v>
      </c>
      <c r="F22" s="62"/>
      <c r="G22" s="62">
        <v>70983.75</v>
      </c>
      <c r="H22" s="65">
        <v>43455</v>
      </c>
      <c r="I22" s="47" t="s">
        <v>316</v>
      </c>
      <c r="J22" s="62">
        <v>70983.75</v>
      </c>
      <c r="K22" s="97">
        <f t="shared" si="0"/>
        <v>0</v>
      </c>
      <c r="L22" s="98"/>
      <c r="M22" s="40"/>
      <c r="N22" s="98"/>
      <c r="O22" s="41"/>
      <c r="P22" s="41"/>
      <c r="Q22" s="42"/>
      <c r="R22" s="96"/>
    </row>
    <row r="23" spans="1:18" s="63" customFormat="1" ht="36.75" customHeight="1">
      <c r="A23" s="87">
        <v>43445</v>
      </c>
      <c r="B23" s="57" t="s">
        <v>134</v>
      </c>
      <c r="C23" s="57" t="s">
        <v>135</v>
      </c>
      <c r="D23" s="25" t="s">
        <v>48</v>
      </c>
      <c r="E23" s="25" t="s">
        <v>262</v>
      </c>
      <c r="F23" s="62"/>
      <c r="G23" s="62">
        <v>1500</v>
      </c>
      <c r="H23" s="65">
        <v>43453</v>
      </c>
      <c r="I23" s="47" t="s">
        <v>200</v>
      </c>
      <c r="J23" s="62">
        <v>1500</v>
      </c>
      <c r="K23" s="97">
        <f t="shared" si="0"/>
        <v>0</v>
      </c>
      <c r="L23" s="98"/>
      <c r="M23" s="40"/>
      <c r="N23" s="98"/>
      <c r="O23" s="41"/>
      <c r="P23" s="41"/>
      <c r="Q23" s="42"/>
      <c r="R23" s="96"/>
    </row>
    <row r="24" spans="1:18" s="63" customFormat="1" ht="36.75" customHeight="1">
      <c r="A24" s="87">
        <v>43445</v>
      </c>
      <c r="B24" s="57" t="s">
        <v>136</v>
      </c>
      <c r="C24" s="57" t="s">
        <v>137</v>
      </c>
      <c r="D24" s="25" t="s">
        <v>48</v>
      </c>
      <c r="E24" s="25" t="s">
        <v>138</v>
      </c>
      <c r="F24" s="62"/>
      <c r="G24" s="62">
        <v>10500</v>
      </c>
      <c r="H24" s="65">
        <v>43453</v>
      </c>
      <c r="I24" s="47" t="s">
        <v>206</v>
      </c>
      <c r="J24" s="62">
        <v>10500</v>
      </c>
      <c r="K24" s="97">
        <f t="shared" si="0"/>
        <v>0</v>
      </c>
      <c r="L24" s="98"/>
      <c r="M24" s="40"/>
      <c r="N24" s="98"/>
      <c r="O24" s="41"/>
      <c r="P24" s="41"/>
      <c r="Q24" s="42"/>
      <c r="R24" s="96"/>
    </row>
    <row r="25" spans="1:18" s="63" customFormat="1" ht="36.75" customHeight="1">
      <c r="A25" s="87">
        <v>43445</v>
      </c>
      <c r="B25" s="57" t="s">
        <v>139</v>
      </c>
      <c r="C25" s="57" t="s">
        <v>140</v>
      </c>
      <c r="D25" s="25" t="s">
        <v>48</v>
      </c>
      <c r="E25" s="25" t="s">
        <v>141</v>
      </c>
      <c r="F25" s="62"/>
      <c r="G25" s="62">
        <v>10500</v>
      </c>
      <c r="H25" s="65">
        <v>43455</v>
      </c>
      <c r="I25" s="47" t="s">
        <v>308</v>
      </c>
      <c r="J25" s="62">
        <v>10500</v>
      </c>
      <c r="K25" s="97">
        <f t="shared" si="0"/>
        <v>0</v>
      </c>
      <c r="L25" s="98"/>
      <c r="M25" s="40"/>
      <c r="N25" s="98"/>
      <c r="O25" s="41"/>
      <c r="P25" s="41"/>
      <c r="Q25" s="42"/>
      <c r="R25" s="96"/>
    </row>
    <row r="26" spans="1:18" s="63" customFormat="1" ht="36.75" customHeight="1">
      <c r="A26" s="87">
        <v>43445</v>
      </c>
      <c r="B26" s="57" t="s">
        <v>142</v>
      </c>
      <c r="C26" s="57" t="s">
        <v>143</v>
      </c>
      <c r="D26" s="25" t="s">
        <v>48</v>
      </c>
      <c r="E26" s="25" t="s">
        <v>263</v>
      </c>
      <c r="F26" s="62"/>
      <c r="G26" s="62">
        <v>8754.38</v>
      </c>
      <c r="H26" s="65">
        <v>43462</v>
      </c>
      <c r="I26" s="47" t="s">
        <v>307</v>
      </c>
      <c r="J26" s="62">
        <v>8754.38</v>
      </c>
      <c r="K26" s="97">
        <f t="shared" si="0"/>
        <v>0</v>
      </c>
      <c r="L26" s="98"/>
      <c r="M26" s="40"/>
      <c r="N26" s="98"/>
      <c r="O26" s="41"/>
      <c r="P26" s="41"/>
      <c r="Q26" s="42"/>
      <c r="R26" s="96"/>
    </row>
    <row r="27" spans="1:18" s="121" customFormat="1" ht="36.75" customHeight="1">
      <c r="A27" s="87">
        <v>43447</v>
      </c>
      <c r="B27" s="57" t="s">
        <v>144</v>
      </c>
      <c r="C27" s="57" t="s">
        <v>145</v>
      </c>
      <c r="D27" s="25" t="s">
        <v>48</v>
      </c>
      <c r="E27" s="25" t="s">
        <v>264</v>
      </c>
      <c r="F27" s="62"/>
      <c r="G27" s="62">
        <v>20857.5</v>
      </c>
      <c r="H27" s="65">
        <v>43453</v>
      </c>
      <c r="I27" s="47" t="s">
        <v>211</v>
      </c>
      <c r="J27" s="62">
        <v>20857.5</v>
      </c>
      <c r="K27" s="97">
        <f t="shared" si="0"/>
        <v>0</v>
      </c>
      <c r="L27" s="98"/>
      <c r="M27" s="40"/>
      <c r="N27" s="98"/>
      <c r="O27" s="41"/>
      <c r="P27" s="41"/>
      <c r="Q27" s="42"/>
      <c r="R27" s="96"/>
    </row>
    <row r="28" spans="1:18" s="63" customFormat="1" ht="36.75" customHeight="1">
      <c r="A28" s="87">
        <v>43447</v>
      </c>
      <c r="B28" s="57" t="s">
        <v>146</v>
      </c>
      <c r="C28" s="57" t="s">
        <v>147</v>
      </c>
      <c r="D28" s="25" t="s">
        <v>48</v>
      </c>
      <c r="E28" s="25" t="s">
        <v>148</v>
      </c>
      <c r="F28" s="62"/>
      <c r="G28" s="62">
        <v>51600</v>
      </c>
      <c r="H28" s="65">
        <v>43462</v>
      </c>
      <c r="I28" s="47" t="s">
        <v>315</v>
      </c>
      <c r="J28" s="95">
        <v>51600</v>
      </c>
      <c r="K28" s="97">
        <f t="shared" si="0"/>
        <v>0</v>
      </c>
      <c r="L28" s="98"/>
      <c r="M28" s="40"/>
      <c r="N28" s="98"/>
      <c r="O28" s="41"/>
      <c r="P28" s="41"/>
      <c r="Q28" s="42"/>
      <c r="R28" s="96"/>
    </row>
    <row r="29" spans="1:18" s="63" customFormat="1" ht="36.75" customHeight="1">
      <c r="A29" s="87">
        <v>43447</v>
      </c>
      <c r="B29" s="57" t="s">
        <v>149</v>
      </c>
      <c r="C29" s="57" t="s">
        <v>150</v>
      </c>
      <c r="D29" s="25" t="s">
        <v>48</v>
      </c>
      <c r="E29" s="25" t="s">
        <v>151</v>
      </c>
      <c r="F29" s="62"/>
      <c r="G29" s="62">
        <v>25200</v>
      </c>
      <c r="H29" s="65">
        <v>43455</v>
      </c>
      <c r="I29" s="47" t="s">
        <v>233</v>
      </c>
      <c r="J29" s="62">
        <v>25200</v>
      </c>
      <c r="K29" s="97">
        <f t="shared" si="0"/>
        <v>0</v>
      </c>
      <c r="L29" s="98"/>
      <c r="M29" s="40"/>
      <c r="N29" s="98"/>
      <c r="O29" s="41"/>
      <c r="P29" s="41"/>
      <c r="Q29" s="42"/>
      <c r="R29" s="96"/>
    </row>
    <row r="30" spans="1:18" s="63" customFormat="1" ht="36.75" customHeight="1">
      <c r="A30" s="87">
        <v>43447</v>
      </c>
      <c r="B30" s="57" t="s">
        <v>152</v>
      </c>
      <c r="C30" s="57" t="s">
        <v>153</v>
      </c>
      <c r="D30" s="25" t="s">
        <v>48</v>
      </c>
      <c r="E30" s="25" t="s">
        <v>154</v>
      </c>
      <c r="F30" s="62"/>
      <c r="G30" s="62">
        <v>15698.44</v>
      </c>
      <c r="H30" s="65">
        <v>43452</v>
      </c>
      <c r="I30" s="47" t="s">
        <v>208</v>
      </c>
      <c r="J30" s="62">
        <v>15698.44</v>
      </c>
      <c r="K30" s="97">
        <f t="shared" si="0"/>
        <v>0</v>
      </c>
      <c r="L30" s="98"/>
      <c r="M30" s="40"/>
      <c r="N30" s="98"/>
      <c r="O30" s="41"/>
      <c r="P30" s="41"/>
      <c r="Q30" s="42"/>
      <c r="R30" s="96"/>
    </row>
    <row r="31" spans="1:18" s="63" customFormat="1" ht="36.75" customHeight="1">
      <c r="A31" s="87">
        <v>43447</v>
      </c>
      <c r="B31" s="57" t="s">
        <v>155</v>
      </c>
      <c r="C31" s="57" t="s">
        <v>156</v>
      </c>
      <c r="D31" s="25" t="s">
        <v>48</v>
      </c>
      <c r="E31" s="25" t="s">
        <v>157</v>
      </c>
      <c r="F31" s="62"/>
      <c r="G31" s="62">
        <v>4964.06</v>
      </c>
      <c r="H31" s="65">
        <v>43453</v>
      </c>
      <c r="I31" s="47" t="s">
        <v>203</v>
      </c>
      <c r="J31" s="62">
        <v>4964.06</v>
      </c>
      <c r="K31" s="97">
        <f t="shared" si="0"/>
        <v>0</v>
      </c>
      <c r="L31" s="98"/>
      <c r="M31" s="40"/>
      <c r="N31" s="98"/>
      <c r="O31" s="41"/>
      <c r="P31" s="41"/>
      <c r="Q31" s="42"/>
      <c r="R31" s="96"/>
    </row>
    <row r="32" spans="1:18" s="63" customFormat="1" ht="36.75" customHeight="1">
      <c r="A32" s="87">
        <v>43447</v>
      </c>
      <c r="B32" s="57" t="s">
        <v>158</v>
      </c>
      <c r="C32" s="57" t="s">
        <v>159</v>
      </c>
      <c r="D32" s="25" t="s">
        <v>48</v>
      </c>
      <c r="E32" s="25" t="s">
        <v>160</v>
      </c>
      <c r="F32" s="62"/>
      <c r="G32" s="62">
        <v>3000</v>
      </c>
      <c r="H32" s="65">
        <v>43455</v>
      </c>
      <c r="I32" s="47" t="s">
        <v>224</v>
      </c>
      <c r="J32" s="62">
        <v>3000</v>
      </c>
      <c r="K32" s="97">
        <f t="shared" si="0"/>
        <v>0</v>
      </c>
      <c r="L32" s="98"/>
      <c r="M32" s="40"/>
      <c r="N32" s="98"/>
      <c r="O32" s="41"/>
      <c r="P32" s="41"/>
      <c r="Q32" s="42"/>
      <c r="R32" s="96"/>
    </row>
    <row r="33" spans="1:17" s="63" customFormat="1" ht="36.75" customHeight="1">
      <c r="A33" s="87">
        <v>43447</v>
      </c>
      <c r="B33" s="57" t="s">
        <v>161</v>
      </c>
      <c r="C33" s="57" t="s">
        <v>162</v>
      </c>
      <c r="D33" s="25" t="s">
        <v>48</v>
      </c>
      <c r="E33" s="25" t="s">
        <v>163</v>
      </c>
      <c r="F33" s="62"/>
      <c r="G33" s="62">
        <v>24800</v>
      </c>
      <c r="H33" s="65">
        <v>43455</v>
      </c>
      <c r="I33" s="47" t="s">
        <v>232</v>
      </c>
      <c r="J33" s="62">
        <v>24800</v>
      </c>
      <c r="K33" s="97">
        <f t="shared" si="0"/>
        <v>0</v>
      </c>
      <c r="L33" s="26"/>
      <c r="M33" s="40"/>
      <c r="N33" s="26"/>
      <c r="O33" s="41"/>
      <c r="P33" s="41"/>
      <c r="Q33" s="42"/>
    </row>
    <row r="34" spans="1:17" s="63" customFormat="1" ht="36.75" customHeight="1">
      <c r="A34" s="87">
        <v>43447</v>
      </c>
      <c r="B34" s="57" t="s">
        <v>164</v>
      </c>
      <c r="C34" s="57" t="s">
        <v>165</v>
      </c>
      <c r="D34" s="25" t="s">
        <v>48</v>
      </c>
      <c r="E34" s="25" t="s">
        <v>265</v>
      </c>
      <c r="F34" s="62"/>
      <c r="G34" s="62">
        <v>50115</v>
      </c>
      <c r="H34" s="65">
        <v>43452</v>
      </c>
      <c r="I34" s="47" t="s">
        <v>213</v>
      </c>
      <c r="J34" s="62">
        <v>50115</v>
      </c>
      <c r="K34" s="97">
        <f t="shared" si="0"/>
        <v>0</v>
      </c>
      <c r="L34" s="26"/>
      <c r="M34" s="40"/>
      <c r="N34" s="26"/>
      <c r="O34" s="41"/>
      <c r="P34" s="41"/>
      <c r="Q34" s="42"/>
    </row>
    <row r="35" spans="1:18" s="63" customFormat="1" ht="36.75" customHeight="1">
      <c r="A35" s="87">
        <v>43447</v>
      </c>
      <c r="B35" s="57" t="s">
        <v>166</v>
      </c>
      <c r="C35" s="57" t="s">
        <v>167</v>
      </c>
      <c r="D35" s="25" t="s">
        <v>48</v>
      </c>
      <c r="E35" s="25" t="s">
        <v>266</v>
      </c>
      <c r="F35" s="62"/>
      <c r="G35" s="62">
        <v>7300</v>
      </c>
      <c r="H35" s="65">
        <v>43453</v>
      </c>
      <c r="I35" s="47" t="s">
        <v>305</v>
      </c>
      <c r="J35" s="62">
        <v>7300</v>
      </c>
      <c r="K35" s="97">
        <f t="shared" si="0"/>
        <v>0</v>
      </c>
      <c r="L35" s="98"/>
      <c r="M35" s="40"/>
      <c r="N35" s="98"/>
      <c r="O35" s="41"/>
      <c r="P35" s="41"/>
      <c r="Q35" s="42"/>
      <c r="R35" s="96"/>
    </row>
    <row r="36" spans="1:18" s="63" customFormat="1" ht="30" customHeight="1">
      <c r="A36" s="87">
        <v>43447</v>
      </c>
      <c r="B36" s="57" t="s">
        <v>168</v>
      </c>
      <c r="C36" s="57" t="s">
        <v>169</v>
      </c>
      <c r="D36" s="25" t="s">
        <v>48</v>
      </c>
      <c r="E36" s="25" t="s">
        <v>170</v>
      </c>
      <c r="F36" s="62"/>
      <c r="G36" s="62">
        <v>314847</v>
      </c>
      <c r="H36" s="65">
        <v>43453</v>
      </c>
      <c r="I36" s="47" t="s">
        <v>214</v>
      </c>
      <c r="J36" s="62">
        <v>314847</v>
      </c>
      <c r="K36" s="97">
        <f t="shared" si="0"/>
        <v>0</v>
      </c>
      <c r="L36" s="98"/>
      <c r="M36" s="40"/>
      <c r="N36" s="98"/>
      <c r="O36" s="41"/>
      <c r="P36" s="41"/>
      <c r="Q36" s="42"/>
      <c r="R36" s="96"/>
    </row>
    <row r="37" spans="1:18" s="63" customFormat="1" ht="48" customHeight="1">
      <c r="A37" s="87">
        <v>43448</v>
      </c>
      <c r="B37" s="57" t="s">
        <v>171</v>
      </c>
      <c r="C37" s="57" t="s">
        <v>172</v>
      </c>
      <c r="D37" s="25" t="s">
        <v>48</v>
      </c>
      <c r="E37" s="25" t="s">
        <v>173</v>
      </c>
      <c r="F37" s="62"/>
      <c r="G37" s="62">
        <v>43000</v>
      </c>
      <c r="H37" s="65">
        <v>43462</v>
      </c>
      <c r="I37" s="47" t="s">
        <v>236</v>
      </c>
      <c r="J37" s="95">
        <v>43000</v>
      </c>
      <c r="K37" s="97">
        <f t="shared" si="0"/>
        <v>0</v>
      </c>
      <c r="L37" s="98"/>
      <c r="M37" s="40"/>
      <c r="N37" s="98"/>
      <c r="O37" s="41"/>
      <c r="P37" s="41"/>
      <c r="Q37" s="42"/>
      <c r="R37" s="96"/>
    </row>
    <row r="38" spans="1:17" s="63" customFormat="1" ht="48" customHeight="1">
      <c r="A38" s="87">
        <v>43447</v>
      </c>
      <c r="B38" s="57" t="s">
        <v>174</v>
      </c>
      <c r="C38" s="57" t="s">
        <v>175</v>
      </c>
      <c r="D38" s="25" t="s">
        <v>48</v>
      </c>
      <c r="E38" s="25" t="s">
        <v>267</v>
      </c>
      <c r="F38" s="62"/>
      <c r="G38" s="62">
        <v>28023.75</v>
      </c>
      <c r="H38" s="65">
        <v>43455</v>
      </c>
      <c r="I38" s="47" t="s">
        <v>234</v>
      </c>
      <c r="J38" s="62">
        <v>28023.75</v>
      </c>
      <c r="K38" s="97">
        <f t="shared" si="0"/>
        <v>0</v>
      </c>
      <c r="L38" s="26"/>
      <c r="M38" s="40"/>
      <c r="N38" s="26"/>
      <c r="O38" s="41"/>
      <c r="P38" s="41"/>
      <c r="Q38" s="42"/>
    </row>
    <row r="39" spans="1:18" s="63" customFormat="1" ht="48" customHeight="1">
      <c r="A39" s="87">
        <v>43448</v>
      </c>
      <c r="B39" s="57" t="s">
        <v>179</v>
      </c>
      <c r="C39" s="57" t="s">
        <v>180</v>
      </c>
      <c r="D39" s="25" t="s">
        <v>48</v>
      </c>
      <c r="E39" s="25" t="s">
        <v>181</v>
      </c>
      <c r="F39" s="95"/>
      <c r="G39" s="95">
        <v>41295.94</v>
      </c>
      <c r="H39" s="65">
        <v>43455</v>
      </c>
      <c r="I39" s="47" t="s">
        <v>235</v>
      </c>
      <c r="J39" s="62">
        <v>41295.94</v>
      </c>
      <c r="K39" s="97">
        <f t="shared" si="0"/>
        <v>0</v>
      </c>
      <c r="L39" s="98"/>
      <c r="M39" s="40"/>
      <c r="N39" s="98"/>
      <c r="O39" s="41"/>
      <c r="P39" s="41"/>
      <c r="Q39" s="42"/>
      <c r="R39" s="96"/>
    </row>
    <row r="40" spans="1:18" s="63" customFormat="1" ht="48" customHeight="1">
      <c r="A40" s="87">
        <v>43448</v>
      </c>
      <c r="B40" s="57" t="s">
        <v>182</v>
      </c>
      <c r="C40" s="57" t="s">
        <v>183</v>
      </c>
      <c r="D40" s="25" t="s">
        <v>48</v>
      </c>
      <c r="E40" s="25" t="s">
        <v>184</v>
      </c>
      <c r="F40" s="62"/>
      <c r="G40" s="62">
        <v>52000</v>
      </c>
      <c r="H40" s="65">
        <v>43455</v>
      </c>
      <c r="I40" s="47" t="s">
        <v>238</v>
      </c>
      <c r="J40" s="62">
        <v>52000</v>
      </c>
      <c r="K40" s="97">
        <f t="shared" si="0"/>
        <v>0</v>
      </c>
      <c r="L40" s="98"/>
      <c r="M40" s="40"/>
      <c r="N40" s="98"/>
      <c r="O40" s="41"/>
      <c r="P40" s="41"/>
      <c r="Q40" s="42"/>
      <c r="R40" s="96"/>
    </row>
    <row r="41" spans="1:18" s="117" customFormat="1" ht="39" customHeight="1">
      <c r="A41" s="87">
        <v>43448</v>
      </c>
      <c r="B41" s="57" t="s">
        <v>188</v>
      </c>
      <c r="C41" s="57" t="s">
        <v>189</v>
      </c>
      <c r="D41" s="25" t="s">
        <v>48</v>
      </c>
      <c r="E41" s="25" t="s">
        <v>190</v>
      </c>
      <c r="F41" s="62"/>
      <c r="G41" s="62">
        <v>6405</v>
      </c>
      <c r="H41" s="65">
        <v>43455</v>
      </c>
      <c r="I41" s="47" t="s">
        <v>226</v>
      </c>
      <c r="J41" s="62">
        <v>6405</v>
      </c>
      <c r="K41" s="97">
        <f t="shared" si="0"/>
        <v>0</v>
      </c>
      <c r="L41" s="98"/>
      <c r="M41" s="40"/>
      <c r="N41" s="98"/>
      <c r="O41" s="41"/>
      <c r="P41" s="41"/>
      <c r="Q41" s="42"/>
      <c r="R41" s="96"/>
    </row>
    <row r="42" spans="1:17" s="63" customFormat="1" ht="39" customHeight="1">
      <c r="A42" s="87">
        <v>43454</v>
      </c>
      <c r="B42" s="57" t="s">
        <v>191</v>
      </c>
      <c r="C42" s="57" t="s">
        <v>192</v>
      </c>
      <c r="D42" s="25" t="s">
        <v>48</v>
      </c>
      <c r="E42" s="25" t="s">
        <v>193</v>
      </c>
      <c r="F42" s="62"/>
      <c r="G42" s="62">
        <v>13903.12</v>
      </c>
      <c r="H42" s="65">
        <v>43462</v>
      </c>
      <c r="I42" s="47" t="s">
        <v>227</v>
      </c>
      <c r="J42" s="62">
        <v>13903.12</v>
      </c>
      <c r="K42" s="97">
        <f t="shared" si="0"/>
        <v>0</v>
      </c>
      <c r="L42" s="26"/>
      <c r="M42" s="40"/>
      <c r="N42" s="26"/>
      <c r="O42" s="41"/>
      <c r="P42" s="41"/>
      <c r="Q42" s="42"/>
    </row>
    <row r="43" spans="1:17" s="63" customFormat="1" ht="39" customHeight="1">
      <c r="A43" s="87">
        <v>43455</v>
      </c>
      <c r="B43" s="57" t="s">
        <v>196</v>
      </c>
      <c r="C43" s="57" t="s">
        <v>194</v>
      </c>
      <c r="D43" s="25" t="s">
        <v>195</v>
      </c>
      <c r="E43" s="25" t="s">
        <v>197</v>
      </c>
      <c r="F43" s="95"/>
      <c r="G43" s="95">
        <v>23596.87</v>
      </c>
      <c r="H43" s="65">
        <v>43455</v>
      </c>
      <c r="I43" s="47" t="s">
        <v>231</v>
      </c>
      <c r="J43" s="62">
        <v>23596.87</v>
      </c>
      <c r="K43" s="97">
        <f t="shared" si="0"/>
        <v>0</v>
      </c>
      <c r="L43" s="26"/>
      <c r="M43" s="40"/>
      <c r="N43" s="26"/>
      <c r="O43" s="41"/>
      <c r="P43" s="41"/>
      <c r="Q43" s="42"/>
    </row>
    <row r="44" spans="1:17" s="63" customFormat="1" ht="49.5" customHeight="1">
      <c r="A44" s="87">
        <v>43455</v>
      </c>
      <c r="B44" s="57" t="s">
        <v>198</v>
      </c>
      <c r="C44" s="57" t="s">
        <v>199</v>
      </c>
      <c r="D44" s="25" t="s">
        <v>48</v>
      </c>
      <c r="E44" s="25" t="s">
        <v>268</v>
      </c>
      <c r="F44" s="62"/>
      <c r="G44" s="62">
        <v>21168.75</v>
      </c>
      <c r="H44" s="65">
        <v>43455</v>
      </c>
      <c r="I44" s="47" t="s">
        <v>230</v>
      </c>
      <c r="J44" s="62">
        <v>21168.75</v>
      </c>
      <c r="K44" s="97">
        <f t="shared" si="0"/>
        <v>0</v>
      </c>
      <c r="L44" s="26"/>
      <c r="M44" s="40"/>
      <c r="N44" s="26"/>
      <c r="O44" s="41"/>
      <c r="P44" s="41"/>
      <c r="Q44" s="42"/>
    </row>
    <row r="45" spans="1:17" s="63" customFormat="1" ht="55.5" customHeight="1">
      <c r="A45" s="87">
        <v>43461</v>
      </c>
      <c r="B45" s="57" t="s">
        <v>269</v>
      </c>
      <c r="C45" s="57" t="s">
        <v>270</v>
      </c>
      <c r="D45" s="25" t="s">
        <v>48</v>
      </c>
      <c r="E45" s="25" t="s">
        <v>271</v>
      </c>
      <c r="F45" s="62"/>
      <c r="G45" s="62">
        <v>4455.6</v>
      </c>
      <c r="H45" s="65">
        <v>43462</v>
      </c>
      <c r="I45" s="47" t="s">
        <v>303</v>
      </c>
      <c r="J45" s="62">
        <v>4455.6</v>
      </c>
      <c r="K45" s="97">
        <f t="shared" si="0"/>
        <v>0</v>
      </c>
      <c r="L45" s="26"/>
      <c r="M45" s="40"/>
      <c r="N45" s="26"/>
      <c r="O45" s="41"/>
      <c r="P45" s="41"/>
      <c r="Q45" s="42"/>
    </row>
    <row r="46" spans="1:17" s="63" customFormat="1" ht="55.5" customHeight="1">
      <c r="A46" s="87">
        <v>43461</v>
      </c>
      <c r="B46" s="57" t="s">
        <v>272</v>
      </c>
      <c r="C46" s="57" t="s">
        <v>273</v>
      </c>
      <c r="D46" s="25" t="s">
        <v>48</v>
      </c>
      <c r="E46" s="25" t="s">
        <v>274</v>
      </c>
      <c r="F46" s="62"/>
      <c r="G46" s="62">
        <v>1560.94</v>
      </c>
      <c r="H46" s="65">
        <v>43462</v>
      </c>
      <c r="I46" s="47" t="s">
        <v>302</v>
      </c>
      <c r="J46" s="62">
        <v>1560.94</v>
      </c>
      <c r="K46" s="97"/>
      <c r="L46" s="26"/>
      <c r="M46" s="40"/>
      <c r="N46" s="26"/>
      <c r="O46" s="41"/>
      <c r="P46" s="41"/>
      <c r="Q46" s="42"/>
    </row>
    <row r="47" spans="1:17" s="63" customFormat="1" ht="55.5" customHeight="1">
      <c r="A47" s="87">
        <v>43461</v>
      </c>
      <c r="B47" s="57" t="s">
        <v>275</v>
      </c>
      <c r="C47" s="57" t="s">
        <v>276</v>
      </c>
      <c r="D47" s="25" t="s">
        <v>48</v>
      </c>
      <c r="E47" s="25" t="s">
        <v>277</v>
      </c>
      <c r="F47" s="62"/>
      <c r="G47" s="62">
        <v>16289.06</v>
      </c>
      <c r="H47" s="65">
        <v>43462</v>
      </c>
      <c r="I47" s="47" t="s">
        <v>309</v>
      </c>
      <c r="J47" s="62">
        <v>16289.06</v>
      </c>
      <c r="K47" s="97">
        <f>F47+G47-J47</f>
        <v>0</v>
      </c>
      <c r="L47" s="26"/>
      <c r="M47" s="40"/>
      <c r="N47" s="26"/>
      <c r="O47" s="41"/>
      <c r="P47" s="41"/>
      <c r="Q47" s="42"/>
    </row>
    <row r="48" spans="1:17" s="63" customFormat="1" ht="55.5" customHeight="1">
      <c r="A48" s="87">
        <v>43461</v>
      </c>
      <c r="B48" s="57" t="s">
        <v>278</v>
      </c>
      <c r="C48" s="57" t="s">
        <v>279</v>
      </c>
      <c r="D48" s="25" t="s">
        <v>48</v>
      </c>
      <c r="E48" s="25" t="s">
        <v>280</v>
      </c>
      <c r="F48" s="62"/>
      <c r="G48" s="62">
        <v>11000</v>
      </c>
      <c r="H48" s="65">
        <v>43461</v>
      </c>
      <c r="I48" s="47" t="s">
        <v>311</v>
      </c>
      <c r="J48" s="62">
        <v>11000</v>
      </c>
      <c r="K48" s="97">
        <f>F48+G48-J48</f>
        <v>0</v>
      </c>
      <c r="L48" s="26"/>
      <c r="M48" s="40"/>
      <c r="N48" s="26"/>
      <c r="O48" s="41"/>
      <c r="P48" s="41"/>
      <c r="Q48" s="42"/>
    </row>
    <row r="49" spans="1:17" s="63" customFormat="1" ht="55.5" customHeight="1">
      <c r="A49" s="87">
        <v>43462</v>
      </c>
      <c r="B49" s="57" t="s">
        <v>281</v>
      </c>
      <c r="C49" s="57" t="s">
        <v>282</v>
      </c>
      <c r="D49" s="25" t="s">
        <v>253</v>
      </c>
      <c r="E49" s="25" t="s">
        <v>283</v>
      </c>
      <c r="F49" s="62"/>
      <c r="G49" s="62">
        <v>304597.64</v>
      </c>
      <c r="H49" s="65">
        <v>43462</v>
      </c>
      <c r="I49" s="47" t="s">
        <v>317</v>
      </c>
      <c r="J49" s="62">
        <v>304597.64</v>
      </c>
      <c r="K49" s="97">
        <f>F49+G49-J49</f>
        <v>0</v>
      </c>
      <c r="L49" s="26"/>
      <c r="M49" s="40"/>
      <c r="N49" s="26"/>
      <c r="O49" s="41"/>
      <c r="P49" s="41"/>
      <c r="Q49" s="42"/>
    </row>
    <row r="50" spans="1:17" s="63" customFormat="1" ht="55.5" customHeight="1">
      <c r="A50" s="87">
        <v>43462</v>
      </c>
      <c r="B50" s="57" t="s">
        <v>284</v>
      </c>
      <c r="C50" s="57" t="s">
        <v>285</v>
      </c>
      <c r="D50" s="25" t="s">
        <v>253</v>
      </c>
      <c r="E50" s="25" t="s">
        <v>286</v>
      </c>
      <c r="F50" s="62"/>
      <c r="G50" s="62">
        <v>7500</v>
      </c>
      <c r="H50" s="65">
        <v>43462</v>
      </c>
      <c r="I50" s="47" t="s">
        <v>306</v>
      </c>
      <c r="J50" s="62">
        <v>7500</v>
      </c>
      <c r="K50" s="97"/>
      <c r="L50" s="26"/>
      <c r="M50" s="40"/>
      <c r="N50" s="26"/>
      <c r="O50" s="41"/>
      <c r="P50" s="41"/>
      <c r="Q50" s="42"/>
    </row>
    <row r="51" spans="1:17" s="63" customFormat="1" ht="55.5" customHeight="1">
      <c r="A51" s="87">
        <v>43462</v>
      </c>
      <c r="B51" s="57" t="s">
        <v>287</v>
      </c>
      <c r="C51" s="57" t="s">
        <v>288</v>
      </c>
      <c r="D51" s="25" t="s">
        <v>48</v>
      </c>
      <c r="E51" s="25" t="s">
        <v>289</v>
      </c>
      <c r="F51" s="62"/>
      <c r="G51" s="62">
        <v>36975</v>
      </c>
      <c r="H51" s="65">
        <v>43462</v>
      </c>
      <c r="I51" s="47" t="s">
        <v>314</v>
      </c>
      <c r="J51" s="62">
        <v>36975</v>
      </c>
      <c r="K51" s="97">
        <f>F51+G51-J51</f>
        <v>0</v>
      </c>
      <c r="L51" s="26"/>
      <c r="M51" s="40"/>
      <c r="N51" s="26"/>
      <c r="O51" s="41"/>
      <c r="P51" s="41"/>
      <c r="Q51" s="42"/>
    </row>
    <row r="52" spans="1:17" s="63" customFormat="1" ht="55.5" customHeight="1">
      <c r="A52" s="87">
        <v>43462</v>
      </c>
      <c r="B52" s="57" t="s">
        <v>290</v>
      </c>
      <c r="C52" s="57" t="s">
        <v>291</v>
      </c>
      <c r="D52" s="25" t="s">
        <v>48</v>
      </c>
      <c r="E52" s="25" t="s">
        <v>292</v>
      </c>
      <c r="F52" s="62"/>
      <c r="G52" s="62">
        <v>27185.63</v>
      </c>
      <c r="H52" s="65">
        <v>43462</v>
      </c>
      <c r="I52" s="47" t="s">
        <v>313</v>
      </c>
      <c r="J52" s="62">
        <v>27185.63</v>
      </c>
      <c r="K52" s="97">
        <f>F52+G52-J52</f>
        <v>0</v>
      </c>
      <c r="L52" s="26"/>
      <c r="M52" s="40"/>
      <c r="N52" s="26"/>
      <c r="O52" s="41"/>
      <c r="P52" s="41"/>
      <c r="Q52" s="42"/>
    </row>
    <row r="53" spans="1:17" s="63" customFormat="1" ht="55.5" customHeight="1">
      <c r="A53" s="87">
        <v>43462</v>
      </c>
      <c r="B53" s="57" t="s">
        <v>293</v>
      </c>
      <c r="C53" s="57" t="s">
        <v>294</v>
      </c>
      <c r="D53" s="25" t="s">
        <v>48</v>
      </c>
      <c r="E53" s="25" t="s">
        <v>295</v>
      </c>
      <c r="F53" s="62"/>
      <c r="G53" s="62">
        <v>18618.75</v>
      </c>
      <c r="H53" s="65">
        <v>43462</v>
      </c>
      <c r="I53" s="47" t="s">
        <v>310</v>
      </c>
      <c r="J53" s="62">
        <v>18618.75</v>
      </c>
      <c r="K53" s="97">
        <f>F53+G53-J53</f>
        <v>0</v>
      </c>
      <c r="L53" s="26"/>
      <c r="M53" s="40"/>
      <c r="N53" s="26"/>
      <c r="O53" s="41"/>
      <c r="P53" s="41"/>
      <c r="Q53" s="42"/>
    </row>
    <row r="54" spans="1:17" s="63" customFormat="1" ht="55.5" customHeight="1">
      <c r="A54" s="87">
        <v>43462</v>
      </c>
      <c r="B54" s="57" t="s">
        <v>296</v>
      </c>
      <c r="C54" s="57" t="s">
        <v>297</v>
      </c>
      <c r="D54" s="25" t="s">
        <v>48</v>
      </c>
      <c r="E54" s="25" t="s">
        <v>298</v>
      </c>
      <c r="F54" s="62"/>
      <c r="G54" s="62">
        <v>6300</v>
      </c>
      <c r="H54" s="65">
        <v>43462</v>
      </c>
      <c r="I54" s="47" t="s">
        <v>304</v>
      </c>
      <c r="J54" s="62">
        <v>6300</v>
      </c>
      <c r="K54" s="97"/>
      <c r="L54" s="26"/>
      <c r="M54" s="40"/>
      <c r="N54" s="26"/>
      <c r="O54" s="41"/>
      <c r="P54" s="41"/>
      <c r="Q54" s="42"/>
    </row>
    <row r="55" spans="1:17" s="63" customFormat="1" ht="55.5" customHeight="1">
      <c r="A55" s="87">
        <v>43462</v>
      </c>
      <c r="B55" s="57" t="s">
        <v>299</v>
      </c>
      <c r="C55" s="57" t="s">
        <v>300</v>
      </c>
      <c r="D55" s="25" t="s">
        <v>48</v>
      </c>
      <c r="E55" s="25" t="s">
        <v>301</v>
      </c>
      <c r="F55" s="62"/>
      <c r="G55" s="62">
        <v>24052.36</v>
      </c>
      <c r="H55" s="65">
        <v>43462</v>
      </c>
      <c r="I55" s="47" t="s">
        <v>312</v>
      </c>
      <c r="J55" s="95">
        <v>24052.36</v>
      </c>
      <c r="K55" s="97">
        <f>F55+G55-J55</f>
        <v>0</v>
      </c>
      <c r="L55" s="26"/>
      <c r="M55" s="40"/>
      <c r="N55" s="26"/>
      <c r="O55" s="41"/>
      <c r="P55" s="41"/>
      <c r="Q55" s="42"/>
    </row>
    <row r="56" spans="1:17" s="63" customFormat="1" ht="55.5" customHeight="1" hidden="1">
      <c r="A56" s="87"/>
      <c r="B56" s="57"/>
      <c r="C56" s="57"/>
      <c r="D56" s="25"/>
      <c r="E56" s="25"/>
      <c r="F56" s="62"/>
      <c r="G56" s="62"/>
      <c r="H56" s="65"/>
      <c r="I56" s="47"/>
      <c r="J56" s="62"/>
      <c r="K56" s="97">
        <f>F56+G56-J56</f>
        <v>0</v>
      </c>
      <c r="L56" s="26"/>
      <c r="M56" s="40"/>
      <c r="N56" s="26"/>
      <c r="O56" s="41"/>
      <c r="P56" s="41"/>
      <c r="Q56" s="42"/>
    </row>
    <row r="57" spans="1:17" s="63" customFormat="1" ht="55.5" customHeight="1" hidden="1">
      <c r="A57" s="87"/>
      <c r="B57" s="57"/>
      <c r="C57" s="57"/>
      <c r="D57" s="25"/>
      <c r="E57" s="25"/>
      <c r="F57" s="62"/>
      <c r="G57" s="62"/>
      <c r="H57" s="65"/>
      <c r="I57" s="47"/>
      <c r="J57" s="62"/>
      <c r="K57" s="97"/>
      <c r="L57" s="26"/>
      <c r="M57" s="40"/>
      <c r="N57" s="26"/>
      <c r="O57" s="41"/>
      <c r="P57" s="41"/>
      <c r="Q57" s="42"/>
    </row>
    <row r="58" spans="1:17" s="63" customFormat="1" ht="55.5" customHeight="1" hidden="1">
      <c r="A58" s="87"/>
      <c r="B58" s="57"/>
      <c r="C58" s="57"/>
      <c r="D58" s="25"/>
      <c r="E58" s="25"/>
      <c r="F58" s="62"/>
      <c r="G58" s="62"/>
      <c r="H58" s="65"/>
      <c r="I58" s="47"/>
      <c r="J58" s="62"/>
      <c r="K58" s="97"/>
      <c r="L58" s="26"/>
      <c r="M58" s="40"/>
      <c r="N58" s="26"/>
      <c r="O58" s="41"/>
      <c r="P58" s="41"/>
      <c r="Q58" s="42"/>
    </row>
    <row r="59" spans="1:17" s="63" customFormat="1" ht="55.5" customHeight="1" hidden="1">
      <c r="A59" s="87"/>
      <c r="B59" s="57"/>
      <c r="C59" s="57"/>
      <c r="D59" s="25"/>
      <c r="E59" s="25"/>
      <c r="F59" s="62"/>
      <c r="G59" s="62"/>
      <c r="H59" s="65"/>
      <c r="I59" s="47"/>
      <c r="J59" s="62"/>
      <c r="K59" s="97"/>
      <c r="L59" s="26"/>
      <c r="M59" s="40"/>
      <c r="N59" s="26"/>
      <c r="O59" s="41"/>
      <c r="P59" s="41"/>
      <c r="Q59" s="42"/>
    </row>
    <row r="60" spans="1:17" s="63" customFormat="1" ht="55.5" customHeight="1" hidden="1">
      <c r="A60" s="87"/>
      <c r="B60" s="57"/>
      <c r="C60" s="57"/>
      <c r="D60" s="25"/>
      <c r="E60" s="25"/>
      <c r="F60" s="62"/>
      <c r="G60" s="62"/>
      <c r="H60" s="65"/>
      <c r="I60" s="47"/>
      <c r="J60" s="62"/>
      <c r="K60" s="97"/>
      <c r="L60" s="26"/>
      <c r="M60" s="40"/>
      <c r="N60" s="26"/>
      <c r="O60" s="41"/>
      <c r="P60" s="41"/>
      <c r="Q60" s="42"/>
    </row>
    <row r="61" spans="1:17" s="63" customFormat="1" ht="55.5" customHeight="1" hidden="1">
      <c r="A61" s="87"/>
      <c r="B61" s="57"/>
      <c r="C61" s="57"/>
      <c r="D61" s="25"/>
      <c r="E61" s="25"/>
      <c r="F61" s="62"/>
      <c r="G61" s="62"/>
      <c r="H61" s="65"/>
      <c r="I61" s="47"/>
      <c r="J61" s="62"/>
      <c r="K61" s="97"/>
      <c r="L61" s="26"/>
      <c r="M61" s="40"/>
      <c r="N61" s="26"/>
      <c r="O61" s="41"/>
      <c r="P61" s="41"/>
      <c r="Q61" s="42"/>
    </row>
    <row r="62" spans="1:17" s="63" customFormat="1" ht="25.5" customHeight="1" hidden="1">
      <c r="A62" s="87"/>
      <c r="B62" s="57"/>
      <c r="C62" s="57"/>
      <c r="D62" s="25"/>
      <c r="E62" s="25"/>
      <c r="F62" s="62"/>
      <c r="G62" s="62"/>
      <c r="H62" s="65"/>
      <c r="I62" s="47"/>
      <c r="J62" s="95"/>
      <c r="K62" s="97">
        <f>F62+G62-J62</f>
        <v>0</v>
      </c>
      <c r="L62" s="26"/>
      <c r="M62" s="40"/>
      <c r="N62" s="26"/>
      <c r="O62" s="41"/>
      <c r="P62" s="41"/>
      <c r="Q62" s="42"/>
    </row>
    <row r="63" spans="1:16" ht="12" thickBot="1">
      <c r="A63" s="87"/>
      <c r="B63" s="41"/>
      <c r="C63" s="83"/>
      <c r="D63" s="82"/>
      <c r="E63" s="41"/>
      <c r="F63" s="72"/>
      <c r="G63" s="86"/>
      <c r="H63" s="81"/>
      <c r="I63" s="85"/>
      <c r="J63" s="85"/>
      <c r="K63" s="97">
        <f>F63+G63-J63</f>
        <v>0</v>
      </c>
      <c r="L63" s="101">
        <f>SUM(L12:L62)</f>
        <v>0</v>
      </c>
      <c r="M63" s="101">
        <f>SUM(M12:M62)</f>
        <v>0</v>
      </c>
      <c r="N63" s="101">
        <f>SUM(N12:N62)</f>
        <v>0</v>
      </c>
      <c r="O63" s="101">
        <f>SUM(O12:O62)</f>
        <v>0</v>
      </c>
      <c r="P63" s="101">
        <f>SUM(P12:P62)</f>
        <v>0</v>
      </c>
    </row>
    <row r="64" spans="1:13" ht="12" thickBot="1">
      <c r="A64" s="99"/>
      <c r="B64" s="100"/>
      <c r="C64" s="100"/>
      <c r="D64" s="100"/>
      <c r="E64" s="100"/>
      <c r="F64" s="101">
        <f>SUM(F12:F63)</f>
        <v>0</v>
      </c>
      <c r="G64" s="101">
        <f>SUM(G12:G63)</f>
        <v>1467100.42</v>
      </c>
      <c r="H64" s="102"/>
      <c r="I64" s="103"/>
      <c r="J64" s="101">
        <f>SUM(J12:J63)</f>
        <v>1467100.42</v>
      </c>
      <c r="K64" s="101">
        <f>SUM(K12:K63)</f>
        <v>0</v>
      </c>
      <c r="L64" s="60"/>
      <c r="M64" s="51"/>
    </row>
    <row r="65" spans="12:13" ht="11.25">
      <c r="L65" s="60" t="s">
        <v>38</v>
      </c>
      <c r="M65" s="51"/>
    </row>
    <row r="66" spans="1:13" ht="11.25">
      <c r="A66" s="16"/>
      <c r="B66" s="17"/>
      <c r="C66" s="17"/>
      <c r="D66" s="17"/>
      <c r="E66" s="73"/>
      <c r="F66" s="74"/>
      <c r="G66" s="108"/>
      <c r="L66" s="60"/>
      <c r="M66" s="51"/>
    </row>
    <row r="67" spans="1:13" ht="11.25">
      <c r="A67" s="16"/>
      <c r="B67" s="17"/>
      <c r="C67" s="17"/>
      <c r="D67" s="17"/>
      <c r="E67" s="73"/>
      <c r="F67" s="74"/>
      <c r="G67" s="108"/>
      <c r="I67" s="109"/>
      <c r="J67" s="18"/>
      <c r="L67" s="60" t="s">
        <v>38</v>
      </c>
      <c r="M67" s="51"/>
    </row>
    <row r="68" spans="1:13" ht="11.25">
      <c r="A68" s="68" t="s">
        <v>35</v>
      </c>
      <c r="H68" s="1" t="s">
        <v>38</v>
      </c>
      <c r="I68" s="1"/>
      <c r="K68" s="18"/>
      <c r="L68" s="60" t="s">
        <v>38</v>
      </c>
      <c r="M68" s="51"/>
    </row>
    <row r="69" spans="1:13" ht="12.75" customHeight="1">
      <c r="A69" s="68"/>
      <c r="H69" s="1"/>
      <c r="I69" s="1"/>
      <c r="K69" s="18"/>
      <c r="L69" s="60"/>
      <c r="M69" s="51"/>
    </row>
    <row r="70" spans="1:17" ht="12.75" customHeight="1">
      <c r="A70" s="69"/>
      <c r="B70" s="67"/>
      <c r="C70" s="130" t="s">
        <v>31</v>
      </c>
      <c r="D70" s="130"/>
      <c r="H70" s="128" t="s">
        <v>39</v>
      </c>
      <c r="I70" s="128"/>
      <c r="J70" s="128"/>
      <c r="K70" s="18"/>
      <c r="L70" s="70"/>
      <c r="M70" s="130" t="s">
        <v>39</v>
      </c>
      <c r="N70" s="130"/>
      <c r="O70" s="130"/>
      <c r="P70" s="130"/>
      <c r="Q70" s="11"/>
    </row>
    <row r="71" spans="1:17" ht="11.25">
      <c r="A71" s="60"/>
      <c r="C71" s="127" t="s">
        <v>32</v>
      </c>
      <c r="D71" s="127"/>
      <c r="H71" s="127" t="s">
        <v>40</v>
      </c>
      <c r="I71" s="127"/>
      <c r="J71" s="127"/>
      <c r="K71" s="18"/>
      <c r="L71" s="71"/>
      <c r="M71" s="127" t="s">
        <v>40</v>
      </c>
      <c r="N71" s="127"/>
      <c r="O71" s="127"/>
      <c r="P71" s="127"/>
      <c r="Q71" s="71"/>
    </row>
    <row r="72" spans="1:4" ht="11.25">
      <c r="A72" s="128"/>
      <c r="B72" s="128"/>
      <c r="C72" s="128"/>
      <c r="D72" s="128"/>
    </row>
  </sheetData>
  <sheetProtection password="C1B6" sheet="1" objects="1" scenarios="1"/>
  <mergeCells count="17">
    <mergeCell ref="A72:D72"/>
    <mergeCell ref="H9:J9"/>
    <mergeCell ref="L9:N9"/>
    <mergeCell ref="O9:Q9"/>
    <mergeCell ref="H10:J10"/>
    <mergeCell ref="C70:D70"/>
    <mergeCell ref="C71:D71"/>
    <mergeCell ref="M70:P70"/>
    <mergeCell ref="H70:J70"/>
    <mergeCell ref="H71:J71"/>
    <mergeCell ref="M71:P71"/>
    <mergeCell ref="A1:Q1"/>
    <mergeCell ref="A2:Q2"/>
    <mergeCell ref="A3:Q3"/>
    <mergeCell ref="A5:Q5"/>
    <mergeCell ref="A6:Q6"/>
    <mergeCell ref="A7:Q7"/>
  </mergeCells>
  <printOptions/>
  <pageMargins left="0.24" right="0.49" top="0.5" bottom="0.47" header="0.5" footer="0.5"/>
  <pageSetup horizontalDpi="600" verticalDpi="600" orientation="landscape" paperSize="5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9.57421875" style="1" customWidth="1"/>
    <col min="2" max="2" width="10.00390625" style="1" customWidth="1"/>
    <col min="3" max="3" width="8.421875" style="1" customWidth="1"/>
    <col min="4" max="4" width="11.8515625" style="1" customWidth="1"/>
    <col min="5" max="5" width="37.421875" style="1" customWidth="1"/>
    <col min="6" max="6" width="10.140625" style="1" customWidth="1"/>
    <col min="7" max="7" width="11.8515625" style="1" customWidth="1"/>
    <col min="8" max="9" width="9.57421875" style="1" customWidth="1"/>
    <col min="10" max="10" width="10.8515625" style="1" customWidth="1"/>
    <col min="11" max="11" width="11.28125" style="1" customWidth="1"/>
    <col min="12" max="12" width="10.140625" style="1" hidden="1" customWidth="1"/>
    <col min="13" max="13" width="9.28125" style="1" hidden="1" customWidth="1"/>
    <col min="14" max="14" width="8.140625" style="1" hidden="1" customWidth="1"/>
    <col min="15" max="15" width="7.7109375" style="1" hidden="1" customWidth="1"/>
    <col min="16" max="16" width="7.00390625" style="1" hidden="1" customWidth="1"/>
    <col min="17" max="17" width="9.00390625" style="1" hidden="1" customWidth="1"/>
    <col min="18" max="18" width="9.140625" style="1" customWidth="1"/>
    <col min="19" max="16384" width="9.140625" style="1" customWidth="1"/>
  </cols>
  <sheetData>
    <row r="1" spans="1:17" ht="11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1.25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1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5" spans="1:17" ht="11.25">
      <c r="A5" s="128" t="str">
        <f>'Fund 100 SDO'!A5:Q5</f>
        <v>STATEMENT OF CASH ADVANCE AND LIQUIDATION (Advances to Special Disbursing Officer)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1.25">
      <c r="A6" s="133" t="str">
        <f>'Fund 100 SDO'!A6:Q6</f>
        <v>As of December 1-31, 2018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11.25">
      <c r="A7" s="134" t="s">
        <v>43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12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6" customFormat="1" ht="12" thickBot="1">
      <c r="A9" s="2" t="s">
        <v>1</v>
      </c>
      <c r="B9" s="23" t="s">
        <v>33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129" t="s">
        <v>7</v>
      </c>
      <c r="I9" s="129"/>
      <c r="J9" s="129"/>
      <c r="K9" s="4" t="s">
        <v>8</v>
      </c>
      <c r="L9" s="129" t="s">
        <v>9</v>
      </c>
      <c r="M9" s="129"/>
      <c r="N9" s="135"/>
      <c r="O9" s="136" t="s">
        <v>10</v>
      </c>
      <c r="P9" s="137"/>
      <c r="Q9" s="138"/>
    </row>
    <row r="10" spans="1:17" s="6" customFormat="1" ht="11.25">
      <c r="A10" s="7" t="s">
        <v>6</v>
      </c>
      <c r="B10" s="24"/>
      <c r="C10" s="5" t="s">
        <v>11</v>
      </c>
      <c r="D10" s="5" t="s">
        <v>12</v>
      </c>
      <c r="E10" s="5" t="s">
        <v>13</v>
      </c>
      <c r="F10" s="5" t="s">
        <v>14</v>
      </c>
      <c r="G10" s="5" t="str">
        <f>'Fund 100 SDO'!G10</f>
        <v>12/01/2018 to</v>
      </c>
      <c r="H10" s="132" t="str">
        <f>'Fund 100 SDO'!H10:J10</f>
        <v>12/01/2018 - 12/31/2018</v>
      </c>
      <c r="I10" s="132"/>
      <c r="J10" s="132"/>
      <c r="K10" s="5" t="s">
        <v>15</v>
      </c>
      <c r="L10" s="5" t="s">
        <v>16</v>
      </c>
      <c r="M10" s="5" t="s">
        <v>17</v>
      </c>
      <c r="N10" s="5" t="s">
        <v>18</v>
      </c>
      <c r="O10" s="8" t="s">
        <v>19</v>
      </c>
      <c r="P10" s="8" t="s">
        <v>19</v>
      </c>
      <c r="Q10" s="9" t="s">
        <v>19</v>
      </c>
    </row>
    <row r="11" spans="1:17" s="6" customFormat="1" ht="11.25">
      <c r="A11" s="29"/>
      <c r="B11" s="30"/>
      <c r="C11" s="31"/>
      <c r="D11" s="31" t="s">
        <v>20</v>
      </c>
      <c r="E11" s="31" t="s">
        <v>21</v>
      </c>
      <c r="F11" s="32">
        <f>'Fund 100 SDO'!F11</f>
        <v>43435</v>
      </c>
      <c r="G11" s="45" t="str">
        <f>A6</f>
        <v>As of December 1-31, 2018</v>
      </c>
      <c r="H11" s="31" t="s">
        <v>1</v>
      </c>
      <c r="I11" s="50" t="s">
        <v>33</v>
      </c>
      <c r="J11" s="31" t="s">
        <v>22</v>
      </c>
      <c r="K11" s="45" t="str">
        <f>A6</f>
        <v>As of December 1-31, 2018</v>
      </c>
      <c r="L11" s="31" t="s">
        <v>23</v>
      </c>
      <c r="M11" s="31" t="s">
        <v>24</v>
      </c>
      <c r="N11" s="31" t="s">
        <v>24</v>
      </c>
      <c r="O11" s="31" t="s">
        <v>25</v>
      </c>
      <c r="P11" s="31" t="s">
        <v>26</v>
      </c>
      <c r="Q11" s="33" t="s">
        <v>27</v>
      </c>
    </row>
    <row r="12" spans="1:17" s="6" customFormat="1" ht="11.25">
      <c r="A12" s="7"/>
      <c r="B12" s="30"/>
      <c r="C12" s="31"/>
      <c r="D12" s="31"/>
      <c r="E12" s="31"/>
      <c r="F12" s="32"/>
      <c r="G12" s="45"/>
      <c r="H12" s="31"/>
      <c r="I12" s="31"/>
      <c r="J12" s="31"/>
      <c r="K12" s="45"/>
      <c r="L12" s="31"/>
      <c r="M12" s="31"/>
      <c r="N12" s="31"/>
      <c r="O12" s="31"/>
      <c r="P12" s="31"/>
      <c r="Q12" s="33"/>
    </row>
    <row r="13" spans="1:17" s="63" customFormat="1" ht="36.75" customHeight="1">
      <c r="A13" s="87">
        <v>43462</v>
      </c>
      <c r="B13" s="55" t="s">
        <v>318</v>
      </c>
      <c r="C13" s="57" t="s">
        <v>319</v>
      </c>
      <c r="D13" s="25" t="s">
        <v>48</v>
      </c>
      <c r="E13" s="25" t="s">
        <v>320</v>
      </c>
      <c r="F13" s="75"/>
      <c r="G13" s="77">
        <v>5535</v>
      </c>
      <c r="H13" s="56">
        <v>43462</v>
      </c>
      <c r="I13" s="59" t="s">
        <v>328</v>
      </c>
      <c r="J13" s="77">
        <v>5535</v>
      </c>
      <c r="K13" s="58">
        <f aca="true" t="shared" si="0" ref="K13:K18">F13+G13-J13</f>
        <v>0</v>
      </c>
      <c r="L13" s="52"/>
      <c r="M13" s="64"/>
      <c r="N13" s="52"/>
      <c r="O13" s="28"/>
      <c r="P13" s="28"/>
      <c r="Q13" s="88"/>
    </row>
    <row r="14" spans="1:17" s="63" customFormat="1" ht="45.75" customHeight="1">
      <c r="A14" s="87">
        <v>43462</v>
      </c>
      <c r="B14" s="55" t="s">
        <v>321</v>
      </c>
      <c r="C14" s="57" t="s">
        <v>322</v>
      </c>
      <c r="D14" s="25" t="s">
        <v>253</v>
      </c>
      <c r="E14" s="25" t="s">
        <v>323</v>
      </c>
      <c r="F14" s="75"/>
      <c r="G14" s="77">
        <v>6746.25</v>
      </c>
      <c r="H14" s="56">
        <v>43462</v>
      </c>
      <c r="I14" s="59" t="s">
        <v>327</v>
      </c>
      <c r="J14" s="77">
        <v>6746.25</v>
      </c>
      <c r="K14" s="58">
        <f t="shared" si="0"/>
        <v>0</v>
      </c>
      <c r="L14" s="52"/>
      <c r="M14" s="64"/>
      <c r="N14" s="52"/>
      <c r="O14" s="28"/>
      <c r="P14" s="28"/>
      <c r="Q14" s="88"/>
    </row>
    <row r="15" spans="1:17" s="63" customFormat="1" ht="36.75" customHeight="1">
      <c r="A15" s="87">
        <v>43462</v>
      </c>
      <c r="B15" s="55" t="s">
        <v>324</v>
      </c>
      <c r="C15" s="57" t="s">
        <v>325</v>
      </c>
      <c r="D15" s="25" t="s">
        <v>48</v>
      </c>
      <c r="E15" s="25" t="s">
        <v>326</v>
      </c>
      <c r="F15" s="75"/>
      <c r="G15" s="77">
        <v>7500</v>
      </c>
      <c r="H15" s="56">
        <v>43462</v>
      </c>
      <c r="I15" s="59" t="s">
        <v>329</v>
      </c>
      <c r="J15" s="77">
        <v>7500</v>
      </c>
      <c r="K15" s="58">
        <f t="shared" si="0"/>
        <v>0</v>
      </c>
      <c r="L15" s="52"/>
      <c r="M15" s="64"/>
      <c r="N15" s="52"/>
      <c r="O15" s="28"/>
      <c r="P15" s="28"/>
      <c r="Q15" s="88"/>
    </row>
    <row r="16" spans="1:17" s="63" customFormat="1" ht="36.75" customHeight="1">
      <c r="A16" s="87"/>
      <c r="B16" s="55"/>
      <c r="C16" s="57"/>
      <c r="D16" s="25"/>
      <c r="E16" s="25"/>
      <c r="F16" s="75"/>
      <c r="G16" s="77"/>
      <c r="H16" s="56"/>
      <c r="I16" s="59"/>
      <c r="J16" s="77"/>
      <c r="K16" s="58">
        <f t="shared" si="0"/>
        <v>0</v>
      </c>
      <c r="L16" s="52"/>
      <c r="M16" s="64"/>
      <c r="N16" s="52"/>
      <c r="O16" s="28"/>
      <c r="P16" s="28"/>
      <c r="Q16" s="88"/>
    </row>
    <row r="17" spans="1:17" s="63" customFormat="1" ht="36.75" customHeight="1">
      <c r="A17" s="87"/>
      <c r="B17" s="55"/>
      <c r="C17" s="57"/>
      <c r="D17" s="25"/>
      <c r="E17" s="25"/>
      <c r="F17" s="75"/>
      <c r="G17" s="77"/>
      <c r="H17" s="56"/>
      <c r="I17" s="59"/>
      <c r="J17" s="77"/>
      <c r="K17" s="58">
        <f t="shared" si="0"/>
        <v>0</v>
      </c>
      <c r="L17" s="52"/>
      <c r="M17" s="64"/>
      <c r="N17" s="52"/>
      <c r="O17" s="28"/>
      <c r="P17" s="28"/>
      <c r="Q17" s="88"/>
    </row>
    <row r="18" spans="1:17" s="63" customFormat="1" ht="36.75" customHeight="1">
      <c r="A18" s="87"/>
      <c r="B18" s="55"/>
      <c r="C18" s="57"/>
      <c r="D18" s="25"/>
      <c r="E18" s="25"/>
      <c r="F18" s="75"/>
      <c r="G18" s="77"/>
      <c r="H18" s="56"/>
      <c r="I18" s="59"/>
      <c r="J18" s="77"/>
      <c r="K18" s="58">
        <f t="shared" si="0"/>
        <v>0</v>
      </c>
      <c r="L18" s="52"/>
      <c r="M18" s="64"/>
      <c r="N18" s="52"/>
      <c r="O18" s="28"/>
      <c r="P18" s="28"/>
      <c r="Q18" s="88"/>
    </row>
    <row r="19" spans="1:17" s="63" customFormat="1" ht="36.75" customHeight="1" hidden="1">
      <c r="A19" s="87"/>
      <c r="B19" s="55"/>
      <c r="C19" s="57"/>
      <c r="D19" s="25"/>
      <c r="E19" s="25"/>
      <c r="F19" s="75"/>
      <c r="G19" s="77"/>
      <c r="H19" s="56"/>
      <c r="I19" s="59"/>
      <c r="J19" s="77"/>
      <c r="K19" s="58"/>
      <c r="L19" s="52"/>
      <c r="M19" s="64"/>
      <c r="N19" s="52"/>
      <c r="O19" s="28"/>
      <c r="P19" s="28"/>
      <c r="Q19" s="88"/>
    </row>
    <row r="20" spans="1:17" s="63" customFormat="1" ht="36.75" customHeight="1" hidden="1">
      <c r="A20" s="87"/>
      <c r="B20" s="55"/>
      <c r="C20" s="57"/>
      <c r="D20" s="25"/>
      <c r="E20" s="25"/>
      <c r="F20" s="75"/>
      <c r="G20" s="77"/>
      <c r="H20" s="56"/>
      <c r="I20" s="59"/>
      <c r="J20" s="77"/>
      <c r="K20" s="58"/>
      <c r="L20" s="52"/>
      <c r="M20" s="64"/>
      <c r="N20" s="52"/>
      <c r="O20" s="28"/>
      <c r="P20" s="28"/>
      <c r="Q20" s="88"/>
    </row>
    <row r="21" spans="1:17" s="63" customFormat="1" ht="36.75" customHeight="1" hidden="1">
      <c r="A21" s="87"/>
      <c r="B21" s="55"/>
      <c r="C21" s="57"/>
      <c r="D21" s="25"/>
      <c r="E21" s="25"/>
      <c r="F21" s="75"/>
      <c r="G21" s="77"/>
      <c r="H21" s="56"/>
      <c r="I21" s="59"/>
      <c r="J21" s="77"/>
      <c r="K21" s="58"/>
      <c r="L21" s="52"/>
      <c r="M21" s="64"/>
      <c r="N21" s="52"/>
      <c r="O21" s="28"/>
      <c r="P21" s="28"/>
      <c r="Q21" s="88"/>
    </row>
    <row r="22" spans="1:17" s="63" customFormat="1" ht="36.75" customHeight="1" hidden="1">
      <c r="A22" s="87"/>
      <c r="B22" s="55"/>
      <c r="C22" s="57"/>
      <c r="D22" s="25"/>
      <c r="E22" s="25"/>
      <c r="F22" s="75"/>
      <c r="G22" s="77"/>
      <c r="H22" s="56"/>
      <c r="I22" s="59"/>
      <c r="J22" s="77"/>
      <c r="K22" s="58"/>
      <c r="L22" s="52"/>
      <c r="M22" s="64"/>
      <c r="N22" s="52"/>
      <c r="O22" s="28"/>
      <c r="P22" s="28"/>
      <c r="Q22" s="88"/>
    </row>
    <row r="23" spans="1:17" s="63" customFormat="1" ht="36.75" customHeight="1" hidden="1">
      <c r="A23" s="87"/>
      <c r="B23" s="55"/>
      <c r="C23" s="57"/>
      <c r="D23" s="25"/>
      <c r="E23" s="25"/>
      <c r="F23" s="75"/>
      <c r="G23" s="77"/>
      <c r="H23" s="56"/>
      <c r="I23" s="59"/>
      <c r="J23" s="77"/>
      <c r="K23" s="58"/>
      <c r="L23" s="52"/>
      <c r="M23" s="64"/>
      <c r="N23" s="52"/>
      <c r="O23" s="28"/>
      <c r="P23" s="28"/>
      <c r="Q23" s="88"/>
    </row>
    <row r="24" spans="1:17" s="44" customFormat="1" ht="39.75" customHeight="1" hidden="1">
      <c r="A24" s="89"/>
      <c r="B24" s="54"/>
      <c r="C24" s="46"/>
      <c r="D24" s="76"/>
      <c r="E24" s="25"/>
      <c r="F24" s="26"/>
      <c r="G24" s="26"/>
      <c r="H24" s="27"/>
      <c r="I24" s="47"/>
      <c r="J24" s="26"/>
      <c r="K24" s="26"/>
      <c r="L24" s="26"/>
      <c r="M24" s="40"/>
      <c r="N24" s="41"/>
      <c r="O24" s="41"/>
      <c r="P24" s="41"/>
      <c r="Q24" s="42"/>
    </row>
    <row r="25" spans="1:17" s="44" customFormat="1" ht="42" customHeight="1" hidden="1">
      <c r="A25" s="89"/>
      <c r="B25" s="47"/>
      <c r="C25" s="46"/>
      <c r="D25" s="76"/>
      <c r="E25" s="25"/>
      <c r="F25" s="26"/>
      <c r="G25" s="26"/>
      <c r="H25" s="27"/>
      <c r="I25" s="54"/>
      <c r="J25" s="26"/>
      <c r="K25" s="26"/>
      <c r="L25" s="26"/>
      <c r="M25" s="40"/>
      <c r="N25" s="41"/>
      <c r="O25" s="41"/>
      <c r="P25" s="41"/>
      <c r="Q25" s="42"/>
    </row>
    <row r="26" spans="1:17" s="44" customFormat="1" ht="44.25" customHeight="1" hidden="1">
      <c r="A26" s="89"/>
      <c r="B26" s="54"/>
      <c r="C26" s="46"/>
      <c r="D26" s="76"/>
      <c r="E26" s="25"/>
      <c r="F26" s="26"/>
      <c r="G26" s="26"/>
      <c r="H26" s="27"/>
      <c r="I26" s="47"/>
      <c r="J26" s="26"/>
      <c r="K26" s="26"/>
      <c r="L26" s="26"/>
      <c r="M26" s="40"/>
      <c r="N26" s="41"/>
      <c r="O26" s="41"/>
      <c r="P26" s="41"/>
      <c r="Q26" s="48"/>
    </row>
    <row r="27" spans="1:17" s="44" customFormat="1" ht="30" customHeight="1" hidden="1">
      <c r="A27" s="89"/>
      <c r="B27" s="47"/>
      <c r="C27" s="46"/>
      <c r="D27" s="66"/>
      <c r="E27" s="53"/>
      <c r="F27" s="26"/>
      <c r="G27" s="26"/>
      <c r="H27" s="27"/>
      <c r="I27" s="54"/>
      <c r="J27" s="26"/>
      <c r="K27" s="26"/>
      <c r="L27" s="26"/>
      <c r="M27" s="40"/>
      <c r="N27" s="41"/>
      <c r="O27" s="41"/>
      <c r="P27" s="41"/>
      <c r="Q27" s="42"/>
    </row>
    <row r="28" spans="1:17" s="17" customFormat="1" ht="12.75" customHeight="1" thickBot="1">
      <c r="A28" s="20"/>
      <c r="B28" s="43"/>
      <c r="C28" s="12"/>
      <c r="D28" s="15"/>
      <c r="E28" s="13"/>
      <c r="F28" s="14"/>
      <c r="G28" s="14"/>
      <c r="H28" s="21"/>
      <c r="I28" s="21"/>
      <c r="J28" s="14"/>
      <c r="K28" s="14">
        <f>+F28+G28-J28</f>
        <v>0</v>
      </c>
      <c r="L28" s="14"/>
      <c r="M28" s="14"/>
      <c r="N28" s="14"/>
      <c r="O28" s="19"/>
      <c r="P28" s="19"/>
      <c r="Q28" s="22"/>
    </row>
    <row r="29" spans="1:17" ht="12.75" customHeight="1" thickBot="1">
      <c r="A29" s="34"/>
      <c r="B29" s="34"/>
      <c r="C29" s="35"/>
      <c r="D29" s="36"/>
      <c r="E29" s="37" t="s">
        <v>28</v>
      </c>
      <c r="F29" s="38">
        <f>SUM(F25:F28)</f>
        <v>0</v>
      </c>
      <c r="G29" s="38">
        <f>SUM(G13:G28)</f>
        <v>19781.25</v>
      </c>
      <c r="H29" s="38"/>
      <c r="I29" s="38"/>
      <c r="J29" s="38">
        <f>SUM(J13:J28)</f>
        <v>19781.25</v>
      </c>
      <c r="K29" s="38">
        <f aca="true" t="shared" si="1" ref="K29:Q29">SUM(K25:K28)</f>
        <v>0</v>
      </c>
      <c r="L29" s="38">
        <f t="shared" si="1"/>
        <v>0</v>
      </c>
      <c r="M29" s="38">
        <f t="shared" si="1"/>
        <v>0</v>
      </c>
      <c r="N29" s="38">
        <f t="shared" si="1"/>
        <v>0</v>
      </c>
      <c r="O29" s="38">
        <f t="shared" si="1"/>
        <v>0</v>
      </c>
      <c r="P29" s="38">
        <f t="shared" si="1"/>
        <v>0</v>
      </c>
      <c r="Q29" s="39">
        <f t="shared" si="1"/>
        <v>0</v>
      </c>
    </row>
    <row r="30" ht="12.75" customHeight="1">
      <c r="K30" s="10"/>
    </row>
    <row r="31" spans="1:13" ht="11.25">
      <c r="A31" s="68" t="s">
        <v>35</v>
      </c>
      <c r="B31" s="3"/>
      <c r="G31" s="18"/>
      <c r="H31" s="1" t="s">
        <v>38</v>
      </c>
      <c r="K31" s="18"/>
      <c r="L31" s="60" t="s">
        <v>38</v>
      </c>
      <c r="M31" s="51"/>
    </row>
    <row r="32" spans="1:13" ht="12.75" customHeight="1">
      <c r="A32" s="68"/>
      <c r="B32" s="3"/>
      <c r="G32" s="18"/>
      <c r="K32" s="18"/>
      <c r="L32" s="60"/>
      <c r="M32" s="51"/>
    </row>
    <row r="33" spans="1:17" ht="12.75" customHeight="1">
      <c r="A33" s="69"/>
      <c r="B33" s="67"/>
      <c r="C33" s="130" t="s">
        <v>31</v>
      </c>
      <c r="D33" s="130"/>
      <c r="G33" s="18"/>
      <c r="H33" s="128" t="s">
        <v>39</v>
      </c>
      <c r="I33" s="128"/>
      <c r="J33" s="128"/>
      <c r="K33" s="18"/>
      <c r="L33" s="70"/>
      <c r="M33" s="130" t="s">
        <v>39</v>
      </c>
      <c r="N33" s="130"/>
      <c r="O33" s="130"/>
      <c r="P33" s="130"/>
      <c r="Q33" s="11"/>
    </row>
    <row r="34" spans="1:17" ht="11.25">
      <c r="A34" s="60"/>
      <c r="B34" s="3"/>
      <c r="C34" s="127" t="s">
        <v>32</v>
      </c>
      <c r="D34" s="127"/>
      <c r="G34" s="18"/>
      <c r="H34" s="127" t="s">
        <v>40</v>
      </c>
      <c r="I34" s="127"/>
      <c r="J34" s="127"/>
      <c r="K34" s="18"/>
      <c r="L34" s="71"/>
      <c r="M34" s="127" t="s">
        <v>40</v>
      </c>
      <c r="N34" s="127"/>
      <c r="O34" s="127"/>
      <c r="P34" s="127"/>
      <c r="Q34" s="71"/>
    </row>
    <row r="35" spans="1:11" ht="12.75" customHeight="1">
      <c r="A35" s="128"/>
      <c r="B35" s="128"/>
      <c r="C35" s="128"/>
      <c r="D35" s="128"/>
      <c r="G35" s="128"/>
      <c r="H35" s="128"/>
      <c r="I35" s="128"/>
      <c r="J35" s="128"/>
      <c r="K35" s="128"/>
    </row>
    <row r="38" spans="5:6" ht="11.25">
      <c r="E38" s="3"/>
      <c r="F38" s="3"/>
    </row>
    <row r="40" spans="5:10" ht="10.5" customHeight="1">
      <c r="E40" s="128"/>
      <c r="F40" s="128"/>
      <c r="G40" s="128"/>
      <c r="H40" s="128"/>
      <c r="I40" s="128"/>
      <c r="J40" s="128"/>
    </row>
    <row r="41" spans="5:10" ht="11.25">
      <c r="E41" s="128"/>
      <c r="F41" s="128"/>
      <c r="G41" s="128"/>
      <c r="H41" s="128"/>
      <c r="I41" s="128"/>
      <c r="J41" s="128"/>
    </row>
  </sheetData>
  <sheetProtection password="C1B6" sheet="1" objects="1" scenarios="1"/>
  <mergeCells count="20">
    <mergeCell ref="E40:J40"/>
    <mergeCell ref="E41:J41"/>
    <mergeCell ref="H34:J34"/>
    <mergeCell ref="H10:J10"/>
    <mergeCell ref="C33:D33"/>
    <mergeCell ref="H33:J33"/>
    <mergeCell ref="M33:P33"/>
    <mergeCell ref="C34:D34"/>
    <mergeCell ref="A35:D35"/>
    <mergeCell ref="G35:K35"/>
    <mergeCell ref="M34:P34"/>
    <mergeCell ref="A1:Q1"/>
    <mergeCell ref="A2:Q2"/>
    <mergeCell ref="A3:Q3"/>
    <mergeCell ref="A5:Q5"/>
    <mergeCell ref="A6:Q6"/>
    <mergeCell ref="A7:Q7"/>
    <mergeCell ref="H9:J9"/>
    <mergeCell ref="L9:N9"/>
    <mergeCell ref="O9:Q9"/>
  </mergeCells>
  <printOptions/>
  <pageMargins left="0.24" right="0.49" top="0.5" bottom="0.25" header="0.5" footer="0.5"/>
  <pageSetup horizontalDpi="600" verticalDpi="600" orientation="landscape" paperSize="5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9.57421875" style="1" customWidth="1"/>
    <col min="2" max="2" width="11.00390625" style="1" customWidth="1"/>
    <col min="3" max="3" width="8.421875" style="1" customWidth="1"/>
    <col min="4" max="4" width="11.8515625" style="1" customWidth="1"/>
    <col min="5" max="5" width="37.421875" style="1" customWidth="1"/>
    <col min="6" max="6" width="10.140625" style="1" customWidth="1"/>
    <col min="7" max="7" width="11.8515625" style="1" customWidth="1"/>
    <col min="8" max="9" width="9.57421875" style="1" customWidth="1"/>
    <col min="10" max="10" width="10.8515625" style="1" customWidth="1"/>
    <col min="11" max="11" width="11.28125" style="1" customWidth="1"/>
    <col min="12" max="12" width="10.140625" style="1" customWidth="1"/>
    <col min="13" max="13" width="9.28125" style="1" hidden="1" customWidth="1"/>
    <col min="14" max="14" width="8.140625" style="1" hidden="1" customWidth="1"/>
    <col min="15" max="15" width="7.7109375" style="1" hidden="1" customWidth="1"/>
    <col min="16" max="16" width="7.00390625" style="1" hidden="1" customWidth="1"/>
    <col min="17" max="17" width="9.00390625" style="1" hidden="1" customWidth="1"/>
    <col min="18" max="18" width="9.140625" style="1" customWidth="1"/>
    <col min="19" max="16384" width="9.140625" style="1" customWidth="1"/>
  </cols>
  <sheetData>
    <row r="1" spans="1:17" ht="11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1.25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1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5" spans="1:17" ht="11.25">
      <c r="A5" s="128" t="str">
        <f>'Fund 100 SDO'!A5:Q5</f>
        <v>STATEMENT OF CASH ADVANCE AND LIQUIDATION (Advances to Special Disbursing Officer)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1.25">
      <c r="A6" s="133" t="str">
        <f>'Fund 100 SDO'!A6:Q6</f>
        <v>As of December 1-31, 2018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11.25">
      <c r="A7" s="134" t="s">
        <v>42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12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6" customFormat="1" ht="12" thickBot="1">
      <c r="A9" s="2" t="s">
        <v>1</v>
      </c>
      <c r="B9" s="23" t="s">
        <v>33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129" t="s">
        <v>7</v>
      </c>
      <c r="I9" s="129"/>
      <c r="J9" s="129"/>
      <c r="K9" s="4" t="s">
        <v>8</v>
      </c>
      <c r="L9" s="129" t="s">
        <v>9</v>
      </c>
      <c r="M9" s="129"/>
      <c r="N9" s="135"/>
      <c r="O9" s="136" t="s">
        <v>10</v>
      </c>
      <c r="P9" s="137"/>
      <c r="Q9" s="138"/>
    </row>
    <row r="10" spans="1:17" s="6" customFormat="1" ht="11.25">
      <c r="A10" s="7" t="s">
        <v>6</v>
      </c>
      <c r="B10" s="24"/>
      <c r="C10" s="5" t="s">
        <v>11</v>
      </c>
      <c r="D10" s="5" t="s">
        <v>12</v>
      </c>
      <c r="E10" s="5" t="s">
        <v>13</v>
      </c>
      <c r="F10" s="5" t="s">
        <v>14</v>
      </c>
      <c r="G10" s="5" t="str">
        <f>'Fund 100 SDO'!G10</f>
        <v>12/01/2018 to</v>
      </c>
      <c r="H10" s="132" t="str">
        <f>'Fund 100 SDO'!H10:J10</f>
        <v>12/01/2018 - 12/31/2018</v>
      </c>
      <c r="I10" s="132"/>
      <c r="J10" s="132"/>
      <c r="K10" s="5" t="s">
        <v>15</v>
      </c>
      <c r="L10" s="5" t="s">
        <v>16</v>
      </c>
      <c r="M10" s="5" t="s">
        <v>17</v>
      </c>
      <c r="N10" s="5" t="s">
        <v>18</v>
      </c>
      <c r="O10" s="8" t="s">
        <v>19</v>
      </c>
      <c r="P10" s="8" t="s">
        <v>19</v>
      </c>
      <c r="Q10" s="9" t="s">
        <v>19</v>
      </c>
    </row>
    <row r="11" spans="1:17" s="6" customFormat="1" ht="11.25">
      <c r="A11" s="29"/>
      <c r="B11" s="30"/>
      <c r="C11" s="31"/>
      <c r="D11" s="31" t="s">
        <v>20</v>
      </c>
      <c r="E11" s="31" t="s">
        <v>21</v>
      </c>
      <c r="F11" s="32">
        <f>'Fund 100 SDO'!F11</f>
        <v>43435</v>
      </c>
      <c r="G11" s="45" t="str">
        <f>A6</f>
        <v>As of December 1-31, 2018</v>
      </c>
      <c r="H11" s="31" t="s">
        <v>1</v>
      </c>
      <c r="I11" s="50" t="s">
        <v>33</v>
      </c>
      <c r="J11" s="31" t="s">
        <v>22</v>
      </c>
      <c r="K11" s="45" t="str">
        <f>A6</f>
        <v>As of December 1-31, 2018</v>
      </c>
      <c r="L11" s="31" t="s">
        <v>23</v>
      </c>
      <c r="M11" s="31" t="s">
        <v>24</v>
      </c>
      <c r="N11" s="31" t="s">
        <v>24</v>
      </c>
      <c r="O11" s="31" t="s">
        <v>25</v>
      </c>
      <c r="P11" s="31" t="s">
        <v>26</v>
      </c>
      <c r="Q11" s="33" t="s">
        <v>27</v>
      </c>
    </row>
    <row r="12" spans="1:17" s="6" customFormat="1" ht="11.25">
      <c r="A12" s="7"/>
      <c r="B12" s="30"/>
      <c r="C12" s="31"/>
      <c r="D12" s="31"/>
      <c r="E12" s="31"/>
      <c r="F12" s="32"/>
      <c r="G12" s="45"/>
      <c r="H12" s="31"/>
      <c r="I12" s="31"/>
      <c r="J12" s="31"/>
      <c r="K12" s="45"/>
      <c r="L12" s="31"/>
      <c r="M12" s="31"/>
      <c r="N12" s="31"/>
      <c r="O12" s="31"/>
      <c r="P12" s="31"/>
      <c r="Q12" s="33"/>
    </row>
    <row r="13" spans="1:17" s="44" customFormat="1" ht="39.75" customHeight="1">
      <c r="A13" s="122">
        <v>43444</v>
      </c>
      <c r="B13" s="123" t="s">
        <v>239</v>
      </c>
      <c r="C13" s="124" t="s">
        <v>241</v>
      </c>
      <c r="D13" s="25" t="s">
        <v>48</v>
      </c>
      <c r="E13" s="25" t="s">
        <v>243</v>
      </c>
      <c r="F13" s="75"/>
      <c r="G13" s="77">
        <v>1425000</v>
      </c>
      <c r="H13" s="65">
        <v>43462</v>
      </c>
      <c r="I13" s="47" t="s">
        <v>245</v>
      </c>
      <c r="J13" s="77">
        <v>1425000</v>
      </c>
      <c r="K13" s="58">
        <f>F13+G13-J13</f>
        <v>0</v>
      </c>
      <c r="L13" s="26"/>
      <c r="M13" s="40"/>
      <c r="N13" s="26"/>
      <c r="O13" s="41"/>
      <c r="P13" s="41"/>
      <c r="Q13" s="42"/>
    </row>
    <row r="14" spans="1:17" s="44" customFormat="1" ht="42" customHeight="1">
      <c r="A14" s="122">
        <v>43447</v>
      </c>
      <c r="B14" s="123" t="s">
        <v>240</v>
      </c>
      <c r="C14" s="124" t="s">
        <v>242</v>
      </c>
      <c r="D14" s="76" t="s">
        <v>48</v>
      </c>
      <c r="E14" s="25" t="s">
        <v>244</v>
      </c>
      <c r="F14" s="26"/>
      <c r="G14" s="26">
        <v>28800</v>
      </c>
      <c r="H14" s="65">
        <v>43455</v>
      </c>
      <c r="I14" s="47" t="s">
        <v>246</v>
      </c>
      <c r="J14" s="26">
        <v>28800</v>
      </c>
      <c r="K14" s="58">
        <f>F14+G14-J14</f>
        <v>0</v>
      </c>
      <c r="L14" s="26"/>
      <c r="M14" s="40"/>
      <c r="N14" s="41"/>
      <c r="O14" s="41"/>
      <c r="P14" s="41"/>
      <c r="Q14" s="42"/>
    </row>
    <row r="15" spans="1:17" s="44" customFormat="1" ht="44.25" customHeight="1">
      <c r="A15" s="122">
        <v>43461</v>
      </c>
      <c r="B15" s="123" t="s">
        <v>330</v>
      </c>
      <c r="C15" s="124" t="s">
        <v>331</v>
      </c>
      <c r="D15" s="76" t="s">
        <v>332</v>
      </c>
      <c r="E15" s="25" t="s">
        <v>333</v>
      </c>
      <c r="F15" s="26"/>
      <c r="G15" s="26">
        <v>19500</v>
      </c>
      <c r="H15" s="27">
        <v>43462</v>
      </c>
      <c r="I15" s="47" t="s">
        <v>334</v>
      </c>
      <c r="J15" s="26">
        <v>19500</v>
      </c>
      <c r="K15" s="58">
        <f>F15+G15-J15</f>
        <v>0</v>
      </c>
      <c r="L15" s="26"/>
      <c r="M15" s="40"/>
      <c r="N15" s="41"/>
      <c r="O15" s="41"/>
      <c r="P15" s="41"/>
      <c r="Q15" s="48"/>
    </row>
    <row r="16" spans="1:17" s="44" customFormat="1" ht="30" customHeight="1">
      <c r="A16" s="89"/>
      <c r="B16" s="47"/>
      <c r="C16" s="46"/>
      <c r="D16" s="66"/>
      <c r="E16" s="53"/>
      <c r="F16" s="26"/>
      <c r="G16" s="26"/>
      <c r="H16" s="27"/>
      <c r="I16" s="54"/>
      <c r="J16" s="26"/>
      <c r="K16" s="26"/>
      <c r="L16" s="26"/>
      <c r="M16" s="40"/>
      <c r="N16" s="41"/>
      <c r="O16" s="41"/>
      <c r="P16" s="41"/>
      <c r="Q16" s="42"/>
    </row>
    <row r="17" spans="1:17" s="17" customFormat="1" ht="12.75" customHeight="1" thickBot="1">
      <c r="A17" s="20"/>
      <c r="B17" s="43"/>
      <c r="C17" s="12"/>
      <c r="D17" s="15"/>
      <c r="E17" s="13"/>
      <c r="F17" s="14"/>
      <c r="G17" s="14"/>
      <c r="H17" s="21"/>
      <c r="I17" s="21"/>
      <c r="J17" s="14"/>
      <c r="K17" s="14">
        <f>+F17+G17-J17</f>
        <v>0</v>
      </c>
      <c r="L17" s="14"/>
      <c r="M17" s="14"/>
      <c r="N17" s="14"/>
      <c r="O17" s="19"/>
      <c r="P17" s="19"/>
      <c r="Q17" s="22"/>
    </row>
    <row r="18" spans="1:17" ht="12.75" customHeight="1" thickBot="1">
      <c r="A18" s="34"/>
      <c r="B18" s="34"/>
      <c r="C18" s="35"/>
      <c r="D18" s="36"/>
      <c r="E18" s="37" t="s">
        <v>28</v>
      </c>
      <c r="F18" s="38">
        <f>SUM(F14:F17)</f>
        <v>0</v>
      </c>
      <c r="G18" s="38">
        <f>SUM(G13:G17)</f>
        <v>1473300</v>
      </c>
      <c r="H18" s="38"/>
      <c r="I18" s="38"/>
      <c r="J18" s="38">
        <f>SUM(J13:J17)</f>
        <v>1473300</v>
      </c>
      <c r="K18" s="38">
        <f aca="true" t="shared" si="0" ref="K18:Q18">SUM(K14:K17)</f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9">
        <f t="shared" si="0"/>
        <v>0</v>
      </c>
    </row>
    <row r="19" ht="12.75" customHeight="1">
      <c r="K19" s="10"/>
    </row>
    <row r="20" spans="1:13" ht="11.25">
      <c r="A20" s="68" t="s">
        <v>35</v>
      </c>
      <c r="B20" s="3"/>
      <c r="G20" s="18"/>
      <c r="H20" s="1" t="s">
        <v>38</v>
      </c>
      <c r="K20" s="18"/>
      <c r="L20" s="60"/>
      <c r="M20" s="51"/>
    </row>
    <row r="21" spans="1:13" ht="12.75" customHeight="1">
      <c r="A21" s="68"/>
      <c r="B21" s="3"/>
      <c r="G21" s="18"/>
      <c r="K21" s="18"/>
      <c r="L21" s="60"/>
      <c r="M21" s="51"/>
    </row>
    <row r="22" spans="1:17" ht="12.75" customHeight="1">
      <c r="A22" s="69"/>
      <c r="B22" s="67"/>
      <c r="C22" s="130" t="s">
        <v>31</v>
      </c>
      <c r="D22" s="130"/>
      <c r="G22" s="18"/>
      <c r="H22" s="128" t="s">
        <v>39</v>
      </c>
      <c r="I22" s="128"/>
      <c r="J22" s="128"/>
      <c r="K22" s="18"/>
      <c r="L22" s="70"/>
      <c r="M22" s="130" t="s">
        <v>39</v>
      </c>
      <c r="N22" s="130"/>
      <c r="O22" s="130"/>
      <c r="P22" s="130"/>
      <c r="Q22" s="11"/>
    </row>
    <row r="23" spans="1:17" ht="11.25">
      <c r="A23" s="60"/>
      <c r="B23" s="3"/>
      <c r="C23" s="127" t="s">
        <v>32</v>
      </c>
      <c r="D23" s="127"/>
      <c r="G23" s="18"/>
      <c r="H23" s="127" t="s">
        <v>40</v>
      </c>
      <c r="I23" s="127"/>
      <c r="J23" s="127"/>
      <c r="K23" s="18"/>
      <c r="L23" s="71"/>
      <c r="M23" s="127" t="s">
        <v>40</v>
      </c>
      <c r="N23" s="127"/>
      <c r="O23" s="127"/>
      <c r="P23" s="127"/>
      <c r="Q23" s="71"/>
    </row>
    <row r="24" spans="1:16" ht="12.75" customHeight="1">
      <c r="A24" s="128"/>
      <c r="B24" s="128"/>
      <c r="C24" s="128"/>
      <c r="D24" s="128"/>
      <c r="L24" s="128"/>
      <c r="M24" s="128"/>
      <c r="N24" s="128"/>
      <c r="O24" s="128"/>
      <c r="P24" s="128"/>
    </row>
    <row r="27" spans="5:6" ht="11.25">
      <c r="E27" s="3"/>
      <c r="F27" s="3"/>
    </row>
    <row r="29" spans="5:10" ht="10.5" customHeight="1">
      <c r="E29" s="128"/>
      <c r="F29" s="128"/>
      <c r="G29" s="128"/>
      <c r="H29" s="128"/>
      <c r="I29" s="128"/>
      <c r="J29" s="128"/>
    </row>
    <row r="30" spans="5:10" ht="11.25">
      <c r="E30" s="128"/>
      <c r="F30" s="128"/>
      <c r="G30" s="128"/>
      <c r="H30" s="128"/>
      <c r="I30" s="128"/>
      <c r="J30" s="128"/>
    </row>
  </sheetData>
  <sheetProtection password="C1B6" sheet="1" objects="1" scenarios="1"/>
  <mergeCells count="20">
    <mergeCell ref="A1:Q1"/>
    <mergeCell ref="A2:Q2"/>
    <mergeCell ref="A3:Q3"/>
    <mergeCell ref="A5:Q5"/>
    <mergeCell ref="A6:Q6"/>
    <mergeCell ref="E30:J30"/>
    <mergeCell ref="A24:D24"/>
    <mergeCell ref="L24:P24"/>
    <mergeCell ref="H10:J10"/>
    <mergeCell ref="E29:J29"/>
    <mergeCell ref="C23:D23"/>
    <mergeCell ref="M23:P23"/>
    <mergeCell ref="A7:Q7"/>
    <mergeCell ref="H9:J9"/>
    <mergeCell ref="L9:N9"/>
    <mergeCell ref="O9:Q9"/>
    <mergeCell ref="C22:D22"/>
    <mergeCell ref="M22:P22"/>
    <mergeCell ref="H22:J22"/>
    <mergeCell ref="H23:J23"/>
  </mergeCells>
  <printOptions/>
  <pageMargins left="0.24" right="0.49" top="0.5" bottom="0.25" header="0.5" footer="0.5"/>
  <pageSetup horizontalDpi="600" verticalDpi="600" orientation="landscape" paperSize="5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58"/>
  <sheetViews>
    <sheetView zoomScalePageLayoutView="0" workbookViewId="0" topLeftCell="C37">
      <selection activeCell="I53" sqref="I53"/>
    </sheetView>
  </sheetViews>
  <sheetFormatPr defaultColWidth="9.140625" defaultRowHeight="12.75"/>
  <cols>
    <col min="1" max="1" width="10.00390625" style="60" bestFit="1" customWidth="1"/>
    <col min="2" max="2" width="6.8515625" style="172" customWidth="1"/>
    <col min="3" max="3" width="7.140625" style="3" customWidth="1"/>
    <col min="4" max="4" width="20.421875" style="1" customWidth="1"/>
    <col min="5" max="5" width="40.140625" style="1" customWidth="1"/>
    <col min="6" max="6" width="10.140625" style="1" customWidth="1"/>
    <col min="7" max="7" width="10.57421875" style="173" customWidth="1"/>
    <col min="8" max="8" width="9.28125" style="182" customWidth="1"/>
    <col min="9" max="9" width="6.421875" style="107" customWidth="1"/>
    <col min="10" max="10" width="10.8515625" style="174" customWidth="1"/>
    <col min="11" max="11" width="11.7109375" style="1" customWidth="1"/>
    <col min="12" max="12" width="10.57421875" style="1" customWidth="1"/>
    <col min="13" max="13" width="10.140625" style="1" hidden="1" customWidth="1"/>
    <col min="14" max="14" width="12.00390625" style="1" hidden="1" customWidth="1"/>
    <col min="15" max="15" width="10.00390625" style="1" hidden="1" customWidth="1"/>
    <col min="16" max="16" width="10.7109375" style="1" hidden="1" customWidth="1"/>
    <col min="17" max="17" width="9.00390625" style="1" customWidth="1"/>
    <col min="18" max="16384" width="9.140625" style="1" customWidth="1"/>
  </cols>
  <sheetData>
    <row r="1" spans="1:17" ht="11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1.25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1.25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5" spans="1:17" ht="11.25">
      <c r="A5" s="128" t="s">
        <v>335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1.25">
      <c r="A6" s="133" t="s">
        <v>247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11.25">
      <c r="A7" s="134" t="s">
        <v>336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12" thickBot="1">
      <c r="A8" s="61"/>
      <c r="B8" s="139"/>
      <c r="C8" s="16"/>
      <c r="D8" s="16"/>
      <c r="E8" s="16"/>
      <c r="F8" s="16"/>
      <c r="G8" s="140"/>
      <c r="H8" s="119"/>
      <c r="I8" s="105"/>
      <c r="J8" s="141"/>
      <c r="K8" s="16"/>
      <c r="L8" s="16"/>
      <c r="M8" s="16"/>
      <c r="N8" s="16"/>
      <c r="O8" s="16"/>
      <c r="P8" s="16"/>
      <c r="Q8" s="16"/>
    </row>
    <row r="9" spans="1:17" s="6" customFormat="1" ht="22.5" customHeight="1">
      <c r="A9" s="142" t="s">
        <v>1</v>
      </c>
      <c r="B9" s="143" t="s">
        <v>33</v>
      </c>
      <c r="C9" s="4" t="s">
        <v>2</v>
      </c>
      <c r="D9" s="4" t="s">
        <v>3</v>
      </c>
      <c r="E9" s="4" t="s">
        <v>4</v>
      </c>
      <c r="F9" s="4" t="s">
        <v>5</v>
      </c>
      <c r="G9" s="144" t="s">
        <v>6</v>
      </c>
      <c r="H9" s="145" t="s">
        <v>7</v>
      </c>
      <c r="I9" s="146"/>
      <c r="J9" s="147"/>
      <c r="K9" s="4" t="s">
        <v>8</v>
      </c>
      <c r="L9" s="4" t="s">
        <v>9</v>
      </c>
      <c r="M9" s="4"/>
      <c r="N9" s="4"/>
      <c r="O9" s="4" t="s">
        <v>10</v>
      </c>
      <c r="P9" s="4"/>
      <c r="Q9" s="126"/>
    </row>
    <row r="10" spans="1:17" s="6" customFormat="1" ht="13.5" customHeight="1">
      <c r="A10" s="148" t="s">
        <v>6</v>
      </c>
      <c r="B10" s="149"/>
      <c r="C10" s="5" t="s">
        <v>11</v>
      </c>
      <c r="D10" s="5" t="s">
        <v>12</v>
      </c>
      <c r="E10" s="5" t="s">
        <v>13</v>
      </c>
      <c r="F10" s="5" t="s">
        <v>14</v>
      </c>
      <c r="G10" s="150" t="s">
        <v>337</v>
      </c>
      <c r="H10" s="151" t="s">
        <v>338</v>
      </c>
      <c r="I10" s="152"/>
      <c r="J10" s="153"/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  <c r="P10" s="5" t="s">
        <v>19</v>
      </c>
      <c r="Q10" s="94" t="s">
        <v>19</v>
      </c>
    </row>
    <row r="11" spans="1:17" s="6" customFormat="1" ht="11.25">
      <c r="A11" s="148"/>
      <c r="B11" s="149"/>
      <c r="C11" s="5"/>
      <c r="D11" s="5" t="s">
        <v>20</v>
      </c>
      <c r="E11" s="5" t="s">
        <v>21</v>
      </c>
      <c r="F11" s="90" t="str">
        <f>G10</f>
        <v>12/01/18 to</v>
      </c>
      <c r="G11" s="154" t="str">
        <f>A6</f>
        <v>As of December 1-31, 2018</v>
      </c>
      <c r="H11" s="155" t="s">
        <v>1</v>
      </c>
      <c r="I11" s="106" t="s">
        <v>33</v>
      </c>
      <c r="J11" s="156" t="s">
        <v>22</v>
      </c>
      <c r="K11" s="93" t="str">
        <f>A6</f>
        <v>As of December 1-31, 2018</v>
      </c>
      <c r="L11" s="5" t="s">
        <v>23</v>
      </c>
      <c r="M11" s="5" t="s">
        <v>24</v>
      </c>
      <c r="N11" s="5" t="s">
        <v>24</v>
      </c>
      <c r="O11" s="5" t="s">
        <v>25</v>
      </c>
      <c r="P11" s="5" t="s">
        <v>26</v>
      </c>
      <c r="Q11" s="94" t="s">
        <v>27</v>
      </c>
    </row>
    <row r="12" spans="1:17" ht="11.25">
      <c r="A12" s="157"/>
      <c r="B12" s="57"/>
      <c r="C12" s="158"/>
      <c r="D12" s="72"/>
      <c r="E12" s="72"/>
      <c r="F12" s="72"/>
      <c r="G12" s="159"/>
      <c r="H12" s="65"/>
      <c r="I12" s="47"/>
      <c r="J12" s="160"/>
      <c r="K12" s="72"/>
      <c r="L12" s="72"/>
      <c r="M12" s="72"/>
      <c r="N12" s="72"/>
      <c r="O12" s="72"/>
      <c r="P12" s="72"/>
      <c r="Q12" s="161"/>
    </row>
    <row r="13" spans="1:22" s="96" customFormat="1" ht="32.25" customHeight="1">
      <c r="A13" s="87">
        <v>38818</v>
      </c>
      <c r="B13" s="47">
        <v>83</v>
      </c>
      <c r="C13" s="46"/>
      <c r="D13" s="25" t="s">
        <v>339</v>
      </c>
      <c r="E13" s="25" t="s">
        <v>340</v>
      </c>
      <c r="F13" s="160">
        <v>20000</v>
      </c>
      <c r="G13" s="160"/>
      <c r="H13" s="65"/>
      <c r="I13" s="47"/>
      <c r="J13" s="160"/>
      <c r="K13" s="160">
        <f aca="true" t="shared" si="0" ref="K13:K40">F13+G13-J13</f>
        <v>20000</v>
      </c>
      <c r="L13" s="160"/>
      <c r="M13" s="40"/>
      <c r="N13" s="41"/>
      <c r="O13" s="57"/>
      <c r="P13" s="57"/>
      <c r="Q13" s="162">
        <f>K13</f>
        <v>20000</v>
      </c>
      <c r="R13" s="1"/>
      <c r="S13" s="1"/>
      <c r="T13" s="1"/>
      <c r="U13" s="1"/>
      <c r="V13" s="1"/>
    </row>
    <row r="14" spans="1:22" ht="25.5" customHeight="1">
      <c r="A14" s="87">
        <v>43293</v>
      </c>
      <c r="B14" s="57" t="s">
        <v>341</v>
      </c>
      <c r="C14" s="57" t="s">
        <v>342</v>
      </c>
      <c r="D14" s="41" t="s">
        <v>343</v>
      </c>
      <c r="E14" s="163" t="s">
        <v>344</v>
      </c>
      <c r="F14" s="164">
        <v>11500</v>
      </c>
      <c r="G14" s="164"/>
      <c r="H14" s="65">
        <v>43462</v>
      </c>
      <c r="I14" s="47" t="s">
        <v>345</v>
      </c>
      <c r="J14" s="160">
        <v>11500</v>
      </c>
      <c r="K14" s="160">
        <f t="shared" si="0"/>
        <v>0</v>
      </c>
      <c r="L14" s="40"/>
      <c r="M14" s="41"/>
      <c r="N14" s="40">
        <f>K14</f>
        <v>0</v>
      </c>
      <c r="O14" s="41"/>
      <c r="P14" s="41"/>
      <c r="Q14" s="42"/>
      <c r="R14" s="96"/>
      <c r="S14" s="96"/>
      <c r="T14" s="96"/>
      <c r="U14" s="96"/>
      <c r="V14" s="96"/>
    </row>
    <row r="15" spans="1:22" ht="38.25" customHeight="1">
      <c r="A15" s="87">
        <v>43320</v>
      </c>
      <c r="B15" s="57" t="s">
        <v>346</v>
      </c>
      <c r="C15" s="57" t="s">
        <v>347</v>
      </c>
      <c r="D15" s="41" t="s">
        <v>348</v>
      </c>
      <c r="E15" s="163" t="s">
        <v>349</v>
      </c>
      <c r="F15" s="164">
        <v>25000</v>
      </c>
      <c r="G15" s="164"/>
      <c r="H15" s="65">
        <v>43451</v>
      </c>
      <c r="I15" s="47" t="s">
        <v>350</v>
      </c>
      <c r="J15" s="160">
        <v>25000</v>
      </c>
      <c r="K15" s="160">
        <f t="shared" si="0"/>
        <v>0</v>
      </c>
      <c r="L15" s="40"/>
      <c r="M15" s="40">
        <f>K15</f>
        <v>0</v>
      </c>
      <c r="N15" s="41"/>
      <c r="O15" s="41"/>
      <c r="P15" s="41"/>
      <c r="Q15" s="42"/>
      <c r="R15" s="96"/>
      <c r="S15" s="96"/>
      <c r="T15" s="96"/>
      <c r="U15" s="96"/>
      <c r="V15" s="96"/>
    </row>
    <row r="16" spans="1:22" ht="49.5" customHeight="1">
      <c r="A16" s="87">
        <v>43371</v>
      </c>
      <c r="B16" s="57" t="s">
        <v>351</v>
      </c>
      <c r="C16" s="41" t="s">
        <v>352</v>
      </c>
      <c r="D16" s="41" t="s">
        <v>353</v>
      </c>
      <c r="E16" s="163" t="s">
        <v>354</v>
      </c>
      <c r="F16" s="164">
        <v>105000</v>
      </c>
      <c r="G16" s="164"/>
      <c r="H16" s="65">
        <v>43451</v>
      </c>
      <c r="I16" s="47" t="s">
        <v>355</v>
      </c>
      <c r="J16" s="160">
        <v>105000</v>
      </c>
      <c r="K16" s="160">
        <f t="shared" si="0"/>
        <v>0</v>
      </c>
      <c r="L16" s="40"/>
      <c r="M16" s="40">
        <f>K16</f>
        <v>0</v>
      </c>
      <c r="N16" s="41"/>
      <c r="O16" s="41"/>
      <c r="P16" s="41"/>
      <c r="Q16" s="42"/>
      <c r="R16" s="96"/>
      <c r="S16" s="96"/>
      <c r="T16" s="96"/>
      <c r="U16" s="96"/>
      <c r="V16" s="96"/>
    </row>
    <row r="17" spans="1:17" s="96" customFormat="1" ht="45">
      <c r="A17" s="87">
        <v>43378</v>
      </c>
      <c r="B17" s="57" t="s">
        <v>356</v>
      </c>
      <c r="C17" s="57" t="s">
        <v>357</v>
      </c>
      <c r="D17" s="41" t="s">
        <v>358</v>
      </c>
      <c r="E17" s="163" t="s">
        <v>359</v>
      </c>
      <c r="F17" s="164">
        <v>4420</v>
      </c>
      <c r="G17" s="164"/>
      <c r="H17" s="65">
        <v>43451</v>
      </c>
      <c r="I17" s="47" t="s">
        <v>360</v>
      </c>
      <c r="J17" s="160">
        <v>4420</v>
      </c>
      <c r="K17" s="160">
        <f t="shared" si="0"/>
        <v>0</v>
      </c>
      <c r="L17" s="40">
        <f>K17</f>
        <v>0</v>
      </c>
      <c r="M17" s="41"/>
      <c r="N17" s="41"/>
      <c r="O17" s="41"/>
      <c r="P17" s="41"/>
      <c r="Q17" s="42"/>
    </row>
    <row r="18" spans="1:17" s="96" customFormat="1" ht="32.25" customHeight="1">
      <c r="A18" s="87">
        <v>43381</v>
      </c>
      <c r="B18" s="57" t="s">
        <v>361</v>
      </c>
      <c r="C18" s="57" t="s">
        <v>362</v>
      </c>
      <c r="D18" s="41" t="s">
        <v>363</v>
      </c>
      <c r="E18" s="163" t="s">
        <v>364</v>
      </c>
      <c r="F18" s="164">
        <v>67000</v>
      </c>
      <c r="G18" s="164"/>
      <c r="H18" s="65">
        <v>43451</v>
      </c>
      <c r="I18" s="47" t="s">
        <v>365</v>
      </c>
      <c r="J18" s="160">
        <v>67000</v>
      </c>
      <c r="K18" s="160">
        <f t="shared" si="0"/>
        <v>0</v>
      </c>
      <c r="L18" s="40"/>
      <c r="M18" s="40">
        <f>K18</f>
        <v>0</v>
      </c>
      <c r="N18" s="41"/>
      <c r="O18" s="41"/>
      <c r="P18" s="41"/>
      <c r="Q18" s="42"/>
    </row>
    <row r="19" spans="1:17" s="96" customFormat="1" ht="32.25" customHeight="1">
      <c r="A19" s="87">
        <v>43395</v>
      </c>
      <c r="B19" s="57" t="s">
        <v>366</v>
      </c>
      <c r="C19" s="57" t="s">
        <v>367</v>
      </c>
      <c r="D19" s="41" t="s">
        <v>368</v>
      </c>
      <c r="E19" s="163" t="s">
        <v>369</v>
      </c>
      <c r="F19" s="164">
        <v>4025</v>
      </c>
      <c r="G19" s="164"/>
      <c r="H19" s="65">
        <v>43451</v>
      </c>
      <c r="I19" s="47" t="s">
        <v>370</v>
      </c>
      <c r="J19" s="160">
        <v>4025</v>
      </c>
      <c r="K19" s="160">
        <f t="shared" si="0"/>
        <v>0</v>
      </c>
      <c r="L19" s="40">
        <f aca="true" t="shared" si="1" ref="L19:L37">K19</f>
        <v>0</v>
      </c>
      <c r="M19" s="41"/>
      <c r="N19" s="41"/>
      <c r="O19" s="41"/>
      <c r="P19" s="41"/>
      <c r="Q19" s="42"/>
    </row>
    <row r="20" spans="1:17" s="96" customFormat="1" ht="32.25" customHeight="1">
      <c r="A20" s="87">
        <v>43398</v>
      </c>
      <c r="B20" s="57" t="s">
        <v>371</v>
      </c>
      <c r="C20" s="57" t="s">
        <v>372</v>
      </c>
      <c r="D20" s="41" t="s">
        <v>373</v>
      </c>
      <c r="E20" s="163" t="s">
        <v>374</v>
      </c>
      <c r="F20" s="164">
        <v>10000</v>
      </c>
      <c r="G20" s="164"/>
      <c r="H20" s="65">
        <v>43455</v>
      </c>
      <c r="I20" s="47" t="s">
        <v>375</v>
      </c>
      <c r="J20" s="164">
        <v>10000</v>
      </c>
      <c r="K20" s="160">
        <f t="shared" si="0"/>
        <v>0</v>
      </c>
      <c r="L20" s="40">
        <f t="shared" si="1"/>
        <v>0</v>
      </c>
      <c r="M20" s="41"/>
      <c r="N20" s="41"/>
      <c r="O20" s="41"/>
      <c r="P20" s="41"/>
      <c r="Q20" s="42"/>
    </row>
    <row r="21" spans="1:17" s="96" customFormat="1" ht="32.25" customHeight="1">
      <c r="A21" s="87">
        <v>43398</v>
      </c>
      <c r="B21" s="57" t="s">
        <v>371</v>
      </c>
      <c r="C21" s="57" t="s">
        <v>372</v>
      </c>
      <c r="D21" s="41" t="s">
        <v>373</v>
      </c>
      <c r="E21" s="163" t="s">
        <v>374</v>
      </c>
      <c r="F21" s="164">
        <v>15000</v>
      </c>
      <c r="G21" s="164"/>
      <c r="H21" s="65">
        <v>43439</v>
      </c>
      <c r="I21" s="47" t="s">
        <v>376</v>
      </c>
      <c r="J21" s="160">
        <v>15000</v>
      </c>
      <c r="K21" s="160">
        <f t="shared" si="0"/>
        <v>0</v>
      </c>
      <c r="L21" s="40">
        <f t="shared" si="1"/>
        <v>0</v>
      </c>
      <c r="M21" s="41"/>
      <c r="N21" s="41"/>
      <c r="O21" s="41"/>
      <c r="P21" s="41"/>
      <c r="Q21" s="42"/>
    </row>
    <row r="22" spans="1:17" s="96" customFormat="1" ht="32.25" customHeight="1">
      <c r="A22" s="87">
        <v>43402</v>
      </c>
      <c r="B22" s="57" t="s">
        <v>377</v>
      </c>
      <c r="C22" s="57" t="s">
        <v>378</v>
      </c>
      <c r="D22" s="41" t="s">
        <v>368</v>
      </c>
      <c r="E22" s="163" t="s">
        <v>379</v>
      </c>
      <c r="F22" s="164">
        <v>46500</v>
      </c>
      <c r="G22" s="164"/>
      <c r="H22" s="65">
        <v>43455</v>
      </c>
      <c r="I22" s="47" t="s">
        <v>380</v>
      </c>
      <c r="J22" s="160">
        <v>46500</v>
      </c>
      <c r="K22" s="160">
        <f t="shared" si="0"/>
        <v>0</v>
      </c>
      <c r="L22" s="40">
        <f t="shared" si="1"/>
        <v>0</v>
      </c>
      <c r="M22" s="41"/>
      <c r="N22" s="41"/>
      <c r="O22" s="41"/>
      <c r="P22" s="41"/>
      <c r="Q22" s="42"/>
    </row>
    <row r="23" spans="1:17" s="96" customFormat="1" ht="32.25" customHeight="1">
      <c r="A23" s="87">
        <v>43402</v>
      </c>
      <c r="B23" s="57" t="s">
        <v>381</v>
      </c>
      <c r="C23" s="57" t="s">
        <v>382</v>
      </c>
      <c r="D23" s="41" t="s">
        <v>383</v>
      </c>
      <c r="E23" s="163" t="s">
        <v>384</v>
      </c>
      <c r="F23" s="164">
        <v>8500</v>
      </c>
      <c r="G23" s="164"/>
      <c r="H23" s="65">
        <v>43451</v>
      </c>
      <c r="I23" s="47" t="s">
        <v>385</v>
      </c>
      <c r="J23" s="160">
        <v>8500</v>
      </c>
      <c r="K23" s="160">
        <f t="shared" si="0"/>
        <v>0</v>
      </c>
      <c r="L23" s="40">
        <f t="shared" si="1"/>
        <v>0</v>
      </c>
      <c r="M23" s="41"/>
      <c r="N23" s="41"/>
      <c r="O23" s="41"/>
      <c r="P23" s="41"/>
      <c r="Q23" s="42"/>
    </row>
    <row r="24" spans="1:17" s="96" customFormat="1" ht="32.25" customHeight="1">
      <c r="A24" s="87">
        <v>43402</v>
      </c>
      <c r="B24" s="57" t="s">
        <v>386</v>
      </c>
      <c r="C24" s="57" t="s">
        <v>387</v>
      </c>
      <c r="D24" s="41" t="s">
        <v>388</v>
      </c>
      <c r="E24" s="163" t="s">
        <v>384</v>
      </c>
      <c r="F24" s="164">
        <v>8500</v>
      </c>
      <c r="G24" s="164"/>
      <c r="H24" s="65">
        <v>43451</v>
      </c>
      <c r="I24" s="47" t="s">
        <v>389</v>
      </c>
      <c r="J24" s="160">
        <v>8500</v>
      </c>
      <c r="K24" s="160">
        <f t="shared" si="0"/>
        <v>0</v>
      </c>
      <c r="L24" s="40">
        <f t="shared" si="1"/>
        <v>0</v>
      </c>
      <c r="M24" s="41"/>
      <c r="N24" s="41"/>
      <c r="O24" s="41"/>
      <c r="P24" s="41"/>
      <c r="Q24" s="42"/>
    </row>
    <row r="25" spans="1:17" s="96" customFormat="1" ht="32.25" customHeight="1">
      <c r="A25" s="87">
        <v>43409</v>
      </c>
      <c r="B25" s="57" t="s">
        <v>390</v>
      </c>
      <c r="C25" s="57" t="s">
        <v>391</v>
      </c>
      <c r="D25" s="41" t="s">
        <v>368</v>
      </c>
      <c r="E25" s="163" t="s">
        <v>392</v>
      </c>
      <c r="F25" s="164">
        <v>19250</v>
      </c>
      <c r="G25" s="164"/>
      <c r="H25" s="65">
        <v>43455</v>
      </c>
      <c r="I25" s="47" t="s">
        <v>393</v>
      </c>
      <c r="J25" s="160">
        <v>19250</v>
      </c>
      <c r="K25" s="160">
        <f t="shared" si="0"/>
        <v>0</v>
      </c>
      <c r="L25" s="40">
        <f t="shared" si="1"/>
        <v>0</v>
      </c>
      <c r="M25" s="41"/>
      <c r="N25" s="41"/>
      <c r="O25" s="41"/>
      <c r="P25" s="41"/>
      <c r="Q25" s="42"/>
    </row>
    <row r="26" spans="1:17" s="96" customFormat="1" ht="32.25" customHeight="1">
      <c r="A26" s="87">
        <v>43409</v>
      </c>
      <c r="B26" s="57" t="s">
        <v>394</v>
      </c>
      <c r="C26" s="57" t="s">
        <v>395</v>
      </c>
      <c r="D26" s="41" t="s">
        <v>368</v>
      </c>
      <c r="E26" s="163" t="s">
        <v>396</v>
      </c>
      <c r="F26" s="164">
        <v>12000</v>
      </c>
      <c r="G26" s="164"/>
      <c r="H26" s="65">
        <v>43455</v>
      </c>
      <c r="I26" s="47" t="s">
        <v>397</v>
      </c>
      <c r="J26" s="160">
        <v>12000</v>
      </c>
      <c r="K26" s="160">
        <f t="shared" si="0"/>
        <v>0</v>
      </c>
      <c r="L26" s="40">
        <f t="shared" si="1"/>
        <v>0</v>
      </c>
      <c r="M26" s="41"/>
      <c r="N26" s="41"/>
      <c r="O26" s="41"/>
      <c r="P26" s="41"/>
      <c r="Q26" s="42"/>
    </row>
    <row r="27" spans="1:17" s="96" customFormat="1" ht="32.25" customHeight="1">
      <c r="A27" s="87">
        <v>43409</v>
      </c>
      <c r="B27" s="57" t="s">
        <v>398</v>
      </c>
      <c r="C27" s="57" t="s">
        <v>399</v>
      </c>
      <c r="D27" s="41" t="s">
        <v>368</v>
      </c>
      <c r="E27" s="163" t="s">
        <v>400</v>
      </c>
      <c r="F27" s="164">
        <v>50000</v>
      </c>
      <c r="G27" s="164"/>
      <c r="H27" s="65">
        <v>43455</v>
      </c>
      <c r="I27" s="47" t="s">
        <v>401</v>
      </c>
      <c r="J27" s="160">
        <v>50000</v>
      </c>
      <c r="K27" s="160">
        <f t="shared" si="0"/>
        <v>0</v>
      </c>
      <c r="L27" s="40">
        <f t="shared" si="1"/>
        <v>0</v>
      </c>
      <c r="M27" s="41"/>
      <c r="N27" s="41"/>
      <c r="O27" s="41"/>
      <c r="P27" s="41"/>
      <c r="Q27" s="42"/>
    </row>
    <row r="28" spans="1:17" s="96" customFormat="1" ht="32.25" customHeight="1">
      <c r="A28" s="87">
        <v>43418</v>
      </c>
      <c r="B28" s="57" t="s">
        <v>402</v>
      </c>
      <c r="C28" s="57" t="s">
        <v>403</v>
      </c>
      <c r="D28" s="41" t="s">
        <v>368</v>
      </c>
      <c r="E28" s="163" t="s">
        <v>404</v>
      </c>
      <c r="F28" s="164">
        <v>30500</v>
      </c>
      <c r="G28" s="164"/>
      <c r="H28" s="65">
        <v>43455</v>
      </c>
      <c r="I28" s="47" t="s">
        <v>405</v>
      </c>
      <c r="J28" s="160">
        <v>30500</v>
      </c>
      <c r="K28" s="160">
        <f t="shared" si="0"/>
        <v>0</v>
      </c>
      <c r="L28" s="40">
        <f t="shared" si="1"/>
        <v>0</v>
      </c>
      <c r="M28" s="41"/>
      <c r="N28" s="41"/>
      <c r="O28" s="41"/>
      <c r="P28" s="41"/>
      <c r="Q28" s="42"/>
    </row>
    <row r="29" spans="1:17" s="96" customFormat="1" ht="32.25" customHeight="1">
      <c r="A29" s="87">
        <v>43418</v>
      </c>
      <c r="B29" s="57" t="s">
        <v>406</v>
      </c>
      <c r="C29" s="57" t="s">
        <v>407</v>
      </c>
      <c r="D29" s="41" t="s">
        <v>368</v>
      </c>
      <c r="E29" s="163" t="s">
        <v>408</v>
      </c>
      <c r="F29" s="164">
        <v>37000</v>
      </c>
      <c r="G29" s="164"/>
      <c r="H29" s="65">
        <v>43451</v>
      </c>
      <c r="I29" s="47" t="s">
        <v>409</v>
      </c>
      <c r="J29" s="160">
        <v>37000</v>
      </c>
      <c r="K29" s="160">
        <f t="shared" si="0"/>
        <v>0</v>
      </c>
      <c r="L29" s="40">
        <f t="shared" si="1"/>
        <v>0</v>
      </c>
      <c r="M29" s="41"/>
      <c r="N29" s="41"/>
      <c r="O29" s="41"/>
      <c r="P29" s="41"/>
      <c r="Q29" s="42"/>
    </row>
    <row r="30" spans="1:17" s="96" customFormat="1" ht="32.25" customHeight="1">
      <c r="A30" s="87">
        <v>43418</v>
      </c>
      <c r="B30" s="57" t="s">
        <v>410</v>
      </c>
      <c r="C30" s="57" t="s">
        <v>411</v>
      </c>
      <c r="D30" s="41" t="s">
        <v>412</v>
      </c>
      <c r="E30" s="163" t="s">
        <v>413</v>
      </c>
      <c r="F30" s="164">
        <v>20000</v>
      </c>
      <c r="G30" s="164"/>
      <c r="H30" s="65">
        <v>43453</v>
      </c>
      <c r="I30" s="47" t="s">
        <v>414</v>
      </c>
      <c r="J30" s="160">
        <v>20000</v>
      </c>
      <c r="K30" s="160">
        <f t="shared" si="0"/>
        <v>0</v>
      </c>
      <c r="L30" s="40">
        <f t="shared" si="1"/>
        <v>0</v>
      </c>
      <c r="M30" s="41"/>
      <c r="N30" s="41"/>
      <c r="O30" s="41"/>
      <c r="P30" s="41"/>
      <c r="Q30" s="42"/>
    </row>
    <row r="31" spans="1:17" s="96" customFormat="1" ht="47.25" customHeight="1">
      <c r="A31" s="87">
        <v>43425</v>
      </c>
      <c r="B31" s="57" t="s">
        <v>415</v>
      </c>
      <c r="C31" s="57" t="s">
        <v>416</v>
      </c>
      <c r="D31" s="41" t="s">
        <v>417</v>
      </c>
      <c r="E31" s="163" t="s">
        <v>418</v>
      </c>
      <c r="F31" s="164">
        <v>15000</v>
      </c>
      <c r="G31" s="164"/>
      <c r="H31" s="65">
        <v>43439</v>
      </c>
      <c r="I31" s="47" t="s">
        <v>376</v>
      </c>
      <c r="J31" s="160">
        <v>15000</v>
      </c>
      <c r="K31" s="160">
        <f t="shared" si="0"/>
        <v>0</v>
      </c>
      <c r="L31" s="40">
        <f t="shared" si="1"/>
        <v>0</v>
      </c>
      <c r="M31" s="41"/>
      <c r="N31" s="41"/>
      <c r="O31" s="41"/>
      <c r="P31" s="41"/>
      <c r="Q31" s="42"/>
    </row>
    <row r="32" spans="1:17" s="96" customFormat="1" ht="32.25" customHeight="1">
      <c r="A32" s="87">
        <v>43425</v>
      </c>
      <c r="B32" s="57" t="s">
        <v>419</v>
      </c>
      <c r="C32" s="57" t="s">
        <v>420</v>
      </c>
      <c r="D32" s="41" t="s">
        <v>421</v>
      </c>
      <c r="E32" s="163" t="s">
        <v>422</v>
      </c>
      <c r="F32" s="164">
        <v>30000</v>
      </c>
      <c r="G32" s="164"/>
      <c r="H32" s="65">
        <v>43462</v>
      </c>
      <c r="I32" s="47" t="s">
        <v>423</v>
      </c>
      <c r="J32" s="160">
        <v>30000</v>
      </c>
      <c r="K32" s="160">
        <f t="shared" si="0"/>
        <v>0</v>
      </c>
      <c r="L32" s="40">
        <f t="shared" si="1"/>
        <v>0</v>
      </c>
      <c r="M32" s="41"/>
      <c r="N32" s="41"/>
      <c r="O32" s="41"/>
      <c r="P32" s="41"/>
      <c r="Q32" s="42"/>
    </row>
    <row r="33" spans="1:17" s="96" customFormat="1" ht="32.25" customHeight="1">
      <c r="A33" s="87">
        <v>43427</v>
      </c>
      <c r="B33" s="57" t="s">
        <v>424</v>
      </c>
      <c r="C33" s="57" t="s">
        <v>425</v>
      </c>
      <c r="D33" s="41" t="s">
        <v>426</v>
      </c>
      <c r="E33" s="163" t="s">
        <v>427</v>
      </c>
      <c r="F33" s="164">
        <v>5200</v>
      </c>
      <c r="G33" s="164"/>
      <c r="H33" s="65">
        <v>43444</v>
      </c>
      <c r="I33" s="47" t="s">
        <v>428</v>
      </c>
      <c r="J33" s="160">
        <v>5200</v>
      </c>
      <c r="K33" s="160">
        <f t="shared" si="0"/>
        <v>0</v>
      </c>
      <c r="L33" s="40">
        <f t="shared" si="1"/>
        <v>0</v>
      </c>
      <c r="M33" s="41"/>
      <c r="N33" s="41"/>
      <c r="O33" s="41"/>
      <c r="P33" s="41"/>
      <c r="Q33" s="42"/>
    </row>
    <row r="34" spans="1:17" s="96" customFormat="1" ht="32.25" customHeight="1">
      <c r="A34" s="87">
        <v>43427</v>
      </c>
      <c r="B34" s="57" t="s">
        <v>429</v>
      </c>
      <c r="C34" s="57" t="s">
        <v>430</v>
      </c>
      <c r="D34" s="41" t="s">
        <v>431</v>
      </c>
      <c r="E34" s="163" t="s">
        <v>432</v>
      </c>
      <c r="F34" s="164">
        <v>20000</v>
      </c>
      <c r="G34" s="164"/>
      <c r="H34" s="65">
        <v>43455</v>
      </c>
      <c r="I34" s="47" t="s">
        <v>433</v>
      </c>
      <c r="J34" s="160">
        <v>20000</v>
      </c>
      <c r="K34" s="160">
        <f t="shared" si="0"/>
        <v>0</v>
      </c>
      <c r="L34" s="40">
        <f t="shared" si="1"/>
        <v>0</v>
      </c>
      <c r="M34" s="41"/>
      <c r="N34" s="41"/>
      <c r="O34" s="41"/>
      <c r="P34" s="41"/>
      <c r="Q34" s="42"/>
    </row>
    <row r="35" spans="1:17" s="96" customFormat="1" ht="32.25" customHeight="1">
      <c r="A35" s="87">
        <v>43431</v>
      </c>
      <c r="B35" s="57" t="s">
        <v>434</v>
      </c>
      <c r="C35" s="57" t="s">
        <v>435</v>
      </c>
      <c r="D35" s="41" t="s">
        <v>436</v>
      </c>
      <c r="E35" s="163" t="s">
        <v>437</v>
      </c>
      <c r="F35" s="164">
        <v>6000</v>
      </c>
      <c r="G35" s="164"/>
      <c r="H35" s="65">
        <v>43451</v>
      </c>
      <c r="I35" s="47" t="s">
        <v>438</v>
      </c>
      <c r="J35" s="160">
        <v>6000</v>
      </c>
      <c r="K35" s="160">
        <f t="shared" si="0"/>
        <v>0</v>
      </c>
      <c r="L35" s="40">
        <f t="shared" si="1"/>
        <v>0</v>
      </c>
      <c r="M35" s="41"/>
      <c r="N35" s="41"/>
      <c r="O35" s="41"/>
      <c r="P35" s="41"/>
      <c r="Q35" s="42"/>
    </row>
    <row r="36" spans="1:17" s="96" customFormat="1" ht="32.25" customHeight="1">
      <c r="A36" s="87">
        <v>43431</v>
      </c>
      <c r="B36" s="57" t="s">
        <v>439</v>
      </c>
      <c r="C36" s="57" t="s">
        <v>440</v>
      </c>
      <c r="D36" s="41" t="s">
        <v>441</v>
      </c>
      <c r="E36" s="163" t="s">
        <v>442</v>
      </c>
      <c r="F36" s="164">
        <v>6000</v>
      </c>
      <c r="G36" s="164"/>
      <c r="H36" s="65">
        <v>43451</v>
      </c>
      <c r="I36" s="47" t="s">
        <v>443</v>
      </c>
      <c r="J36" s="160">
        <v>6000</v>
      </c>
      <c r="K36" s="160">
        <f t="shared" si="0"/>
        <v>0</v>
      </c>
      <c r="L36" s="40">
        <f t="shared" si="1"/>
        <v>0</v>
      </c>
      <c r="M36" s="41"/>
      <c r="N36" s="41"/>
      <c r="O36" s="41"/>
      <c r="P36" s="41"/>
      <c r="Q36" s="42"/>
    </row>
    <row r="37" spans="1:17" s="96" customFormat="1" ht="32.25" customHeight="1">
      <c r="A37" s="87">
        <v>43432</v>
      </c>
      <c r="B37" s="57" t="s">
        <v>444</v>
      </c>
      <c r="C37" s="57" t="s">
        <v>445</v>
      </c>
      <c r="D37" s="41" t="s">
        <v>388</v>
      </c>
      <c r="E37" s="163" t="s">
        <v>446</v>
      </c>
      <c r="F37" s="164">
        <v>35000</v>
      </c>
      <c r="G37" s="164"/>
      <c r="H37" s="65">
        <v>43455</v>
      </c>
      <c r="I37" s="47" t="s">
        <v>447</v>
      </c>
      <c r="J37" s="160">
        <v>35000</v>
      </c>
      <c r="K37" s="160">
        <f t="shared" si="0"/>
        <v>0</v>
      </c>
      <c r="L37" s="40">
        <f t="shared" si="1"/>
        <v>0</v>
      </c>
      <c r="M37" s="41"/>
      <c r="N37" s="41"/>
      <c r="O37" s="41"/>
      <c r="P37" s="41"/>
      <c r="Q37" s="42"/>
    </row>
    <row r="38" spans="1:17" s="96" customFormat="1" ht="32.25" customHeight="1">
      <c r="A38" s="87">
        <v>43437</v>
      </c>
      <c r="B38" s="57" t="s">
        <v>448</v>
      </c>
      <c r="C38" s="57" t="s">
        <v>449</v>
      </c>
      <c r="D38" s="41" t="s">
        <v>450</v>
      </c>
      <c r="E38" s="163" t="s">
        <v>451</v>
      </c>
      <c r="F38" s="164"/>
      <c r="G38" s="164">
        <v>2240</v>
      </c>
      <c r="H38" s="65">
        <v>43451</v>
      </c>
      <c r="I38" s="47" t="s">
        <v>452</v>
      </c>
      <c r="J38" s="160">
        <v>2240</v>
      </c>
      <c r="K38" s="160">
        <f t="shared" si="0"/>
        <v>0</v>
      </c>
      <c r="L38" s="40"/>
      <c r="M38" s="41"/>
      <c r="N38" s="41"/>
      <c r="O38" s="41"/>
      <c r="P38" s="41"/>
      <c r="Q38" s="42"/>
    </row>
    <row r="39" spans="1:17" s="96" customFormat="1" ht="32.25" customHeight="1">
      <c r="A39" s="87">
        <v>43438</v>
      </c>
      <c r="B39" s="57" t="s">
        <v>453</v>
      </c>
      <c r="C39" s="57" t="s">
        <v>454</v>
      </c>
      <c r="D39" s="41" t="s">
        <v>455</v>
      </c>
      <c r="E39" s="163" t="s">
        <v>456</v>
      </c>
      <c r="F39" s="164"/>
      <c r="G39" s="164">
        <v>2240</v>
      </c>
      <c r="H39" s="65">
        <v>43451</v>
      </c>
      <c r="I39" s="47" t="s">
        <v>457</v>
      </c>
      <c r="J39" s="160">
        <v>2240</v>
      </c>
      <c r="K39" s="160">
        <f t="shared" si="0"/>
        <v>0</v>
      </c>
      <c r="L39" s="40"/>
      <c r="M39" s="41"/>
      <c r="N39" s="41"/>
      <c r="O39" s="41"/>
      <c r="P39" s="41"/>
      <c r="Q39" s="42"/>
    </row>
    <row r="40" spans="1:17" s="96" customFormat="1" ht="32.25" customHeight="1">
      <c r="A40" s="87"/>
      <c r="B40" s="57"/>
      <c r="C40" s="57"/>
      <c r="D40" s="41"/>
      <c r="E40" s="163"/>
      <c r="F40" s="164"/>
      <c r="G40" s="164"/>
      <c r="H40" s="65"/>
      <c r="I40" s="47"/>
      <c r="J40" s="160"/>
      <c r="K40" s="160">
        <f t="shared" si="0"/>
        <v>0</v>
      </c>
      <c r="L40" s="40">
        <f>K40</f>
        <v>0</v>
      </c>
      <c r="M40" s="41"/>
      <c r="N40" s="41"/>
      <c r="O40" s="41"/>
      <c r="P40" s="41"/>
      <c r="Q40" s="42"/>
    </row>
    <row r="41" spans="1:17" s="96" customFormat="1" ht="32.25" customHeight="1">
      <c r="A41" s="87"/>
      <c r="B41" s="57"/>
      <c r="C41" s="57"/>
      <c r="D41" s="41"/>
      <c r="E41" s="25"/>
      <c r="F41" s="160"/>
      <c r="G41" s="164"/>
      <c r="H41" s="65"/>
      <c r="I41" s="47"/>
      <c r="J41" s="160"/>
      <c r="K41" s="160"/>
      <c r="L41" s="41"/>
      <c r="M41" s="41"/>
      <c r="N41" s="41"/>
      <c r="O41" s="41"/>
      <c r="P41" s="41"/>
      <c r="Q41" s="42"/>
    </row>
    <row r="42" spans="1:17" ht="12.75" customHeight="1" thickBot="1">
      <c r="A42" s="165"/>
      <c r="B42" s="166"/>
      <c r="C42" s="15"/>
      <c r="D42" s="19"/>
      <c r="E42" s="167" t="s">
        <v>28</v>
      </c>
      <c r="F42" s="168">
        <f>SUM(F13:F41)</f>
        <v>611395</v>
      </c>
      <c r="G42" s="168">
        <f>SUM(G13:G41)</f>
        <v>4480</v>
      </c>
      <c r="H42" s="168"/>
      <c r="I42" s="168"/>
      <c r="J42" s="168">
        <f>SUM(J13:J41)</f>
        <v>595875</v>
      </c>
      <c r="K42" s="168">
        <f>SUM(K13:K41)</f>
        <v>20000</v>
      </c>
      <c r="L42" s="168">
        <f aca="true" t="shared" si="2" ref="L42:Q42">SUM(L14:L41)</f>
        <v>0</v>
      </c>
      <c r="M42" s="168">
        <f>SUM(M13:M41)</f>
        <v>0</v>
      </c>
      <c r="N42" s="168">
        <f t="shared" si="2"/>
        <v>0</v>
      </c>
      <c r="O42" s="168">
        <f t="shared" si="2"/>
        <v>0</v>
      </c>
      <c r="P42" s="168">
        <f t="shared" si="2"/>
        <v>0</v>
      </c>
      <c r="Q42" s="168">
        <f t="shared" si="2"/>
        <v>0</v>
      </c>
    </row>
    <row r="43" spans="1:17" ht="12.75" customHeight="1">
      <c r="A43" s="16"/>
      <c r="B43" s="139"/>
      <c r="C43" s="16"/>
      <c r="D43" s="17"/>
      <c r="E43" s="73"/>
      <c r="F43" s="74"/>
      <c r="G43" s="169"/>
      <c r="H43" s="74"/>
      <c r="I43" s="74"/>
      <c r="J43" s="170"/>
      <c r="K43" s="74"/>
      <c r="L43" s="74"/>
      <c r="M43" s="74"/>
      <c r="N43" s="74"/>
      <c r="O43" s="74"/>
      <c r="P43" s="74"/>
      <c r="Q43" s="74"/>
    </row>
    <row r="44" spans="1:17" ht="12.75" customHeight="1">
      <c r="A44" s="16"/>
      <c r="B44" s="139"/>
      <c r="C44" s="16"/>
      <c r="D44" s="17"/>
      <c r="E44" s="73"/>
      <c r="F44" s="74"/>
      <c r="G44" s="169"/>
      <c r="H44" s="74"/>
      <c r="I44" s="74"/>
      <c r="J44" s="170"/>
      <c r="K44" s="74"/>
      <c r="L44" s="74"/>
      <c r="M44" s="74"/>
      <c r="N44" s="74"/>
      <c r="O44" s="74"/>
      <c r="P44" s="74"/>
      <c r="Q44" s="74"/>
    </row>
    <row r="45" spans="1:17" ht="12.75" customHeight="1">
      <c r="A45" s="16" t="s">
        <v>35</v>
      </c>
      <c r="B45" s="139"/>
      <c r="C45" s="16"/>
      <c r="D45" s="17"/>
      <c r="E45" s="73"/>
      <c r="F45" s="74"/>
      <c r="G45" s="74"/>
      <c r="H45" s="74"/>
      <c r="I45" s="74"/>
      <c r="J45" s="171" t="s">
        <v>458</v>
      </c>
      <c r="K45" s="74"/>
      <c r="L45" s="74"/>
      <c r="M45" s="74"/>
      <c r="N45" s="119"/>
      <c r="P45" s="74"/>
      <c r="Q45" s="170"/>
    </row>
    <row r="46" spans="7:22" ht="11.25">
      <c r="G46" s="1"/>
      <c r="H46" s="1"/>
      <c r="I46" s="1"/>
      <c r="J46" s="1"/>
      <c r="N46" s="173"/>
      <c r="O46" s="119"/>
      <c r="P46" s="107"/>
      <c r="Q46" s="174"/>
      <c r="V46" s="175"/>
    </row>
    <row r="47" spans="1:22" ht="13.5">
      <c r="A47" s="69"/>
      <c r="B47" s="176"/>
      <c r="C47" s="67" t="s">
        <v>31</v>
      </c>
      <c r="D47" s="67"/>
      <c r="F47" s="175"/>
      <c r="G47" s="175"/>
      <c r="H47" s="175"/>
      <c r="I47" s="175"/>
      <c r="J47" s="175"/>
      <c r="K47" s="177" t="s">
        <v>39</v>
      </c>
      <c r="L47" s="177"/>
      <c r="M47" s="175"/>
      <c r="N47" s="173"/>
      <c r="P47" s="67" t="s">
        <v>39</v>
      </c>
      <c r="Q47" s="178"/>
      <c r="V47" s="175"/>
    </row>
    <row r="48" spans="3:22" ht="11.25">
      <c r="C48" s="3" t="s">
        <v>32</v>
      </c>
      <c r="D48" s="3"/>
      <c r="F48" s="175"/>
      <c r="G48" s="175"/>
      <c r="H48" s="175"/>
      <c r="I48" s="175"/>
      <c r="J48" s="175"/>
      <c r="K48" s="179" t="s">
        <v>40</v>
      </c>
      <c r="L48" s="179"/>
      <c r="M48" s="175"/>
      <c r="N48" s="173"/>
      <c r="O48" s="96"/>
      <c r="P48" s="3" t="s">
        <v>40</v>
      </c>
      <c r="Q48" s="180"/>
      <c r="V48" s="175"/>
    </row>
    <row r="49" spans="1:13" ht="11.25">
      <c r="A49" s="125"/>
      <c r="B49" s="181"/>
      <c r="C49" s="125"/>
      <c r="D49" s="125"/>
      <c r="L49" s="3"/>
      <c r="M49" s="3"/>
    </row>
    <row r="58" ht="11.25">
      <c r="F58" s="175"/>
    </row>
  </sheetData>
  <sheetProtection password="C1B6" sheet="1" objects="1" scenarios="1"/>
  <mergeCells count="10">
    <mergeCell ref="H9:J9"/>
    <mergeCell ref="H10:J10"/>
    <mergeCell ref="K47:L47"/>
    <mergeCell ref="K48:L48"/>
    <mergeCell ref="A1:Q1"/>
    <mergeCell ref="A2:Q2"/>
    <mergeCell ref="A3:Q3"/>
    <mergeCell ref="A5:Q5"/>
    <mergeCell ref="A6:Q6"/>
    <mergeCell ref="A7:Q7"/>
  </mergeCells>
  <printOptions/>
  <pageMargins left="0.24" right="0.24" top="0.5" bottom="0.47" header="0.5" footer="0.5"/>
  <pageSetup horizontalDpi="600" verticalDpi="600" orientation="landscape" paperSize="5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ATH-pc</cp:lastModifiedBy>
  <cp:lastPrinted>2019-02-26T00:49:04Z</cp:lastPrinted>
  <dcterms:created xsi:type="dcterms:W3CDTF">1996-10-14T23:33:28Z</dcterms:created>
  <dcterms:modified xsi:type="dcterms:W3CDTF">2019-03-11T06:36:08Z</dcterms:modified>
  <cp:category/>
  <cp:version/>
  <cp:contentType/>
  <cp:contentStatus/>
</cp:coreProperties>
</file>