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05" windowWidth="15630" windowHeight="11145" activeTab="0"/>
  </bookViews>
  <sheets>
    <sheet name="Fund 100 (Payroll)" sheetId="1" r:id="rId1"/>
    <sheet name="Fund 100 SDO" sheetId="2" r:id="rId2"/>
    <sheet name="Fund 200 SDO" sheetId="3" r:id="rId3"/>
    <sheet name="Fund 300 SDO" sheetId="4" r:id="rId4"/>
    <sheet name="148 - Fund 101" sheetId="5" r:id="rId5"/>
  </sheets>
  <definedNames>
    <definedName name="_xlnm.Print_Area" localSheetId="4">'148 - Fund 101'!$A$1:$Q$57</definedName>
    <definedName name="_xlnm.Print_Area" localSheetId="0">'Fund 100 (Payroll)'!$A$1:$Q$36</definedName>
    <definedName name="_xlnm.Print_Area" localSheetId="1">'Fund 100 SDO'!$A$2:$Q$50</definedName>
    <definedName name="_xlnm.Print_Area" localSheetId="2">'Fund 200 SDO'!$A$1:$Q$35</definedName>
    <definedName name="_xlnm.Print_Area" localSheetId="3">'Fund 300 SDO'!$A$1:$Q$25</definedName>
    <definedName name="_xlnm.Print_Titles" localSheetId="4">'148 - Fund 101'!$5:$11</definedName>
    <definedName name="_xlnm.Print_Titles" localSheetId="0">'Fund 100 (Payroll)'!$5:$11</definedName>
    <definedName name="_xlnm.Print_Titles" localSheetId="1">'Fund 100 SDO'!$5:$11</definedName>
  </definedNames>
  <calcPr fullCalcOnLoad="1"/>
</workbook>
</file>

<file path=xl/sharedStrings.xml><?xml version="1.0" encoding="utf-8"?>
<sst xmlns="http://schemas.openxmlformats.org/spreadsheetml/2006/main" count="627" uniqueCount="384">
  <si>
    <t>Republic of the Philippines</t>
  </si>
  <si>
    <t>Date</t>
  </si>
  <si>
    <t xml:space="preserve">Check </t>
  </si>
  <si>
    <t>Name of</t>
  </si>
  <si>
    <t>Nature of</t>
  </si>
  <si>
    <t>Beginning</t>
  </si>
  <si>
    <t>Granted</t>
  </si>
  <si>
    <t>LIQUIDATED</t>
  </si>
  <si>
    <t>Unliquidated</t>
  </si>
  <si>
    <t>CURRENT</t>
  </si>
  <si>
    <t>PAST DUE</t>
  </si>
  <si>
    <t>Number</t>
  </si>
  <si>
    <t>Accountable</t>
  </si>
  <si>
    <t>Cash</t>
  </si>
  <si>
    <t>Balance</t>
  </si>
  <si>
    <t>as of</t>
  </si>
  <si>
    <t>Less than</t>
  </si>
  <si>
    <t>31-90</t>
  </si>
  <si>
    <t>91-365</t>
  </si>
  <si>
    <t>Over</t>
  </si>
  <si>
    <t>Officer</t>
  </si>
  <si>
    <t>Advances</t>
  </si>
  <si>
    <t>Amount</t>
  </si>
  <si>
    <t>30 days</t>
  </si>
  <si>
    <t>days</t>
  </si>
  <si>
    <t>1 year</t>
  </si>
  <si>
    <t>2 years</t>
  </si>
  <si>
    <t>3 years</t>
  </si>
  <si>
    <t>TOTAL</t>
  </si>
  <si>
    <t>Province of Pangasinan</t>
  </si>
  <si>
    <t>Municipality of Asingan</t>
  </si>
  <si>
    <t>GENERAL FUND (FUND 101)</t>
  </si>
  <si>
    <t>MARJORIE V. TINTE</t>
  </si>
  <si>
    <t>Municipal Accountant</t>
  </si>
  <si>
    <t>JEV#</t>
  </si>
  <si>
    <t>CHECK#</t>
  </si>
  <si>
    <t>Prepared By:</t>
  </si>
  <si>
    <t>STATEMENT OF CASH ADVANCE AND LIQUIDATION (Advances to Special Disbursing Officer)</t>
  </si>
  <si>
    <t>ELMA A. ESPEDIDO</t>
  </si>
  <si>
    <t>STATEMENT OF CASH ADVANCE AND LIQUIDATION (Advances for Payroll)</t>
  </si>
  <si>
    <t>Noted by:</t>
  </si>
  <si>
    <t>ATTY. JOSHUA V. VIRAY</t>
  </si>
  <si>
    <t>Acting Municipal Mayor</t>
  </si>
  <si>
    <t>GENERAL FUND (FUND 100)</t>
  </si>
  <si>
    <t>TRUST FUND (FUND 300)</t>
  </si>
  <si>
    <t>SPECIAL EDUCATION FUND (FUND 200)</t>
  </si>
  <si>
    <t>to payment of honorarium of BAC Members, TWG and BAC Secretariant</t>
  </si>
  <si>
    <t xml:space="preserve"> </t>
  </si>
  <si>
    <t>Prepared by:</t>
  </si>
  <si>
    <t>06/01/2018 to</t>
  </si>
  <si>
    <t>100-18-06-1297</t>
  </si>
  <si>
    <t>104852</t>
  </si>
  <si>
    <t>to payment of RATA of SB officials &amp; employees for the month of June 2018</t>
  </si>
  <si>
    <t>100-18-06-1298</t>
  </si>
  <si>
    <t>104851</t>
  </si>
  <si>
    <t>to payment of salaries and PERA of SB Officials &amp; employees for the month of JUNE 2018</t>
  </si>
  <si>
    <t>100-18-06-1299</t>
  </si>
  <si>
    <t>104844</t>
  </si>
  <si>
    <t>to payment of hazard pay and subsistence allowance for the month of May 2018</t>
  </si>
  <si>
    <t>100-18-06-1300</t>
  </si>
  <si>
    <t>104845</t>
  </si>
  <si>
    <t>to payment of salaries and PERA of Mun. Official &amp; employees for the month of June 2018</t>
  </si>
  <si>
    <t>100-18-06-1302</t>
  </si>
  <si>
    <t>104847</t>
  </si>
  <si>
    <t>to payment of RATA of Mun. official &amp; employees for the month of June 2018</t>
  </si>
  <si>
    <t>100-18-06-1346</t>
  </si>
  <si>
    <t>104872</t>
  </si>
  <si>
    <t>to payment of subsistence, laundry allowance &amp; hazard pay of RHU staff for the month of May</t>
  </si>
  <si>
    <t>100-18-06-1380</t>
  </si>
  <si>
    <t>104885</t>
  </si>
  <si>
    <t>to payment of salaries and wages of Casual Employees for the month of June 1-15, 2018</t>
  </si>
  <si>
    <t>100-18-06-1428</t>
  </si>
  <si>
    <t>104895</t>
  </si>
  <si>
    <t>100-18-06-1448</t>
  </si>
  <si>
    <t>100-18-06-1446</t>
  </si>
  <si>
    <t>100-18-06-1439</t>
  </si>
  <si>
    <t>100-18-06-1274</t>
  </si>
  <si>
    <t>104835</t>
  </si>
  <si>
    <t>ELME A. ESPEDIDO</t>
  </si>
  <si>
    <t>To payment of Labor for the Concreting of Road Shoulder at Brgy. Poblacion East, Asingan, Pangasinan</t>
  </si>
  <si>
    <t>100-18-06-1281</t>
  </si>
  <si>
    <t>104836</t>
  </si>
  <si>
    <t>100-18-06-1296</t>
  </si>
  <si>
    <t>104853</t>
  </si>
  <si>
    <t>to payment of CP Load of Sb officials &amp; employees for the month of June 2018</t>
  </si>
  <si>
    <t>100-18-06-1301</t>
  </si>
  <si>
    <t>104846</t>
  </si>
  <si>
    <t>100-18-06-1304</t>
  </si>
  <si>
    <t>104850</t>
  </si>
  <si>
    <t>to payment of Labor for the continuation of the Construction of Stone Masonry of Local Access Road at Sitio Caniogan, Ariston West, Asingan, pangasinan</t>
  </si>
  <si>
    <t>100-18-06-1306</t>
  </si>
  <si>
    <t>104849</t>
  </si>
  <si>
    <t>100-18-06-1331</t>
  </si>
  <si>
    <t>104864</t>
  </si>
  <si>
    <t>100-18-06-1333</t>
  </si>
  <si>
    <t>104866</t>
  </si>
  <si>
    <t>100-18-06-1359</t>
  </si>
  <si>
    <t>104880</t>
  </si>
  <si>
    <t>to payment of Labor for the Concreting of road Shoulder at Brgy. Palaris, Asingan</t>
  </si>
  <si>
    <t>100-18-06-1360</t>
  </si>
  <si>
    <t>104879</t>
  </si>
  <si>
    <t>100-18-06-1361</t>
  </si>
  <si>
    <t>104878</t>
  </si>
  <si>
    <t>to payment of Labor for the Concreting of local access Road at Zone 3, Brgy. Coldit, Asingan</t>
  </si>
  <si>
    <t>100-18-06-1362</t>
  </si>
  <si>
    <t>104876</t>
  </si>
  <si>
    <t>100-18-06-1373</t>
  </si>
  <si>
    <t>104881</t>
  </si>
  <si>
    <t>100-18-06-1378</t>
  </si>
  <si>
    <t>104884</t>
  </si>
  <si>
    <t>to payment of their salaries and wages as JOB ORDER Employees for the period of June 1-15, 2018</t>
  </si>
  <si>
    <t>100-18-06-1379</t>
  </si>
  <si>
    <t>104883</t>
  </si>
  <si>
    <t>to payment of their salaries and wages as STAC Employees for the period of June 1-15, 2018</t>
  </si>
  <si>
    <t>100-18-06-1414</t>
  </si>
  <si>
    <t>104887</t>
  </si>
  <si>
    <t>100-18-06-1416</t>
  </si>
  <si>
    <t>104889</t>
  </si>
  <si>
    <t>to payment of labor for the continuation of irrigated line canal at brgy. Ariston West</t>
  </si>
  <si>
    <t>100-18-06-1453</t>
  </si>
  <si>
    <t>103902</t>
  </si>
  <si>
    <t>100-18-06-1463</t>
  </si>
  <si>
    <t>103907</t>
  </si>
  <si>
    <t>to payment of travelling allowance of 21 Senior Citizens President for the month of June 2018</t>
  </si>
  <si>
    <t>104865</t>
  </si>
  <si>
    <t>to payment of labor for the Structural Floor Slab of Brgy. Hall at San Vicente West, Asingan, Pangasinan</t>
  </si>
  <si>
    <t>100-18-06-1447</t>
  </si>
  <si>
    <t>100-18-06-1443</t>
  </si>
  <si>
    <t>100-18-06-1450</t>
  </si>
  <si>
    <t>100-18-06-1441</t>
  </si>
  <si>
    <t>100-18-06-1440</t>
  </si>
  <si>
    <t>100-18-06-1438</t>
  </si>
  <si>
    <t>100-18-06-1451</t>
  </si>
  <si>
    <t>100-18-06-1449</t>
  </si>
  <si>
    <t>200-18-06-120</t>
  </si>
  <si>
    <t>98145</t>
  </si>
  <si>
    <t>to payment of labor for the installation of door and windows at conference room at Don H. Velasco Elementary School, Brgy Coldit, Asingan</t>
  </si>
  <si>
    <t>200-18-06-123</t>
  </si>
  <si>
    <t>98147</t>
  </si>
  <si>
    <t>to payment of LABOR for the ceiling of one (1) unit classroom at Sobol Elementary School, Asingan, Pangasinan</t>
  </si>
  <si>
    <t>200-18-06-125</t>
  </si>
  <si>
    <t>98149</t>
  </si>
  <si>
    <t>to payment of labor for the installation of ceiling at school kitchen at Bobonan Elem. School. Asingan, Pangasinan</t>
  </si>
  <si>
    <t>200-18-06-134</t>
  </si>
  <si>
    <t>200-18-06-136</t>
  </si>
  <si>
    <t>200-18-06-135</t>
  </si>
  <si>
    <t>100-18-06-1510</t>
  </si>
  <si>
    <t>300-18-06-107</t>
  </si>
  <si>
    <t>300-18-06-108</t>
  </si>
  <si>
    <t>300-18-06-096</t>
  </si>
  <si>
    <t>100513</t>
  </si>
  <si>
    <t>to payment of financial assistance for the DSWD Social Pension for the indigent Senior Citizen for the 1st and 2nd quarter 2018</t>
  </si>
  <si>
    <t>300-18-06-102</t>
  </si>
  <si>
    <t>100517</t>
  </si>
  <si>
    <t>to patyment of financial assistance for DSWD Social Pension to Indigent Senior Citizens for the 1st and 2nd quarter 2018 (regular pensioners)</t>
  </si>
  <si>
    <t>100-18-06-1498</t>
  </si>
  <si>
    <t>103913</t>
  </si>
  <si>
    <t>to c/a for the payment of RATA of SB officials and employees for the month of June 16-30, 2018</t>
  </si>
  <si>
    <t>100-18-06-1499</t>
  </si>
  <si>
    <t>103917</t>
  </si>
  <si>
    <t>to c/a for the payment of salaries of SB Officials and employees for the peiod of June 16-30, 2018</t>
  </si>
  <si>
    <t>100-18-06-1496</t>
  </si>
  <si>
    <t>103918</t>
  </si>
  <si>
    <t>to c/a for the payment of salaries of mun. official and employees for the period of June 16-30, 2018</t>
  </si>
  <si>
    <t>100-18-06-1504A</t>
  </si>
  <si>
    <t>100-18-06-1504</t>
  </si>
  <si>
    <t>100-18-06-1502</t>
  </si>
  <si>
    <t>to payment for the materials used for the rehabilitation of one classroom at asingan north central school</t>
  </si>
  <si>
    <t>100-18-06-1497</t>
  </si>
  <si>
    <t>103912</t>
  </si>
  <si>
    <t>to c/a for the payment of CP LOAD of SB officials and employees for the month of June 16-30, 2018</t>
  </si>
  <si>
    <t>to payment of Labor for the construction of Propose Barangay MRF at Carosucan Sur, Asingan, Pangasinana</t>
  </si>
  <si>
    <t>to payment of CP Load and other aloowances of Mun. Official &amp; employees for the month of June 2018</t>
  </si>
  <si>
    <t>to payment of Labor for the Construction of Stone Masonry of Local Access Road at Sitio Caniogan, Ariston West, Asingan, pangasinan</t>
  </si>
  <si>
    <t>to payment of labor for the Concreting of pavement and Road Shoulder beside Sports Center, Soloria Street, Poblacion East, Asinagn, pangasinan</t>
  </si>
  <si>
    <t>100-18-06-1332</t>
  </si>
  <si>
    <t>to payment of Labor for the Construction of Local Access Road at Brgy. Baro, Asingan, pangasinan</t>
  </si>
  <si>
    <t>to payment of Labor for the renovation of Multi Purpose Hall at brgy. Ariston east, Asingan, pangasinan</t>
  </si>
  <si>
    <t>to payment of Labor for the rehabilitation of Brgy. Health center at palaris, asingan</t>
  </si>
  <si>
    <t>to payment of labor for the concreting of local access road at Brgy. San Vicente east, asingan, Pangasinan</t>
  </si>
  <si>
    <t>to payment of labor for the concreting of road shoulder @ rizal ave. brgy. Bantog</t>
  </si>
  <si>
    <t>100-18-06-1506</t>
  </si>
  <si>
    <t>100-18-06-1509</t>
  </si>
  <si>
    <t>100-18-06-1505</t>
  </si>
  <si>
    <t>200-18-05-139</t>
  </si>
  <si>
    <t>100-18-06-1507</t>
  </si>
  <si>
    <t>100-18-06-1493</t>
  </si>
  <si>
    <t>100-18-06-1494</t>
  </si>
  <si>
    <t>100-18-06-1492</t>
  </si>
  <si>
    <t>100-18-06-1491</t>
  </si>
  <si>
    <t>As of June 1-30, 2018</t>
  </si>
  <si>
    <t>06/01/2018 - 06/30/2018</t>
  </si>
  <si>
    <t>100-18-06-1559</t>
  </si>
  <si>
    <t>100-18-06-1556</t>
  </si>
  <si>
    <t>100-18-06-1569</t>
  </si>
  <si>
    <t>100-18-06-1568</t>
  </si>
  <si>
    <t>100-18-06-1566</t>
  </si>
  <si>
    <t>103933</t>
  </si>
  <si>
    <t>to payment of monetization of leave credits of SB Officials and employees for the year 2018</t>
  </si>
  <si>
    <t>103934</t>
  </si>
  <si>
    <t>to payment of monetization of leave credits of municipal officials and employees</t>
  </si>
  <si>
    <t>103937</t>
  </si>
  <si>
    <t>to payment of addt'l clothing allowance of municipal officials and employees for the year 2018</t>
  </si>
  <si>
    <t>103938</t>
  </si>
  <si>
    <t>to payemnt of addt'l clothing allowance of SB Officials and emloyees for the year 2018</t>
  </si>
  <si>
    <t>103940</t>
  </si>
  <si>
    <t>to payment of salaries and wages, including PERA of casual Employees for the month of June 16-30, 2018</t>
  </si>
  <si>
    <t>100-18-06-1588</t>
  </si>
  <si>
    <t>100-18-06-1445</t>
  </si>
  <si>
    <t>100-18-06-1610A</t>
  </si>
  <si>
    <t>100-18-06-1587</t>
  </si>
  <si>
    <t>100-18-06-1590</t>
  </si>
  <si>
    <t>100-18-06-1589</t>
  </si>
  <si>
    <t>100-18-06-1593</t>
  </si>
  <si>
    <t>100-18-06-1517</t>
  </si>
  <si>
    <t>100-18-06-1520</t>
  </si>
  <si>
    <t>100-18-06-1521</t>
  </si>
  <si>
    <t>100-18-06-1531</t>
  </si>
  <si>
    <t>100-18-06-1532</t>
  </si>
  <si>
    <t>100-18-06-1567</t>
  </si>
  <si>
    <t>100-18-06-1570</t>
  </si>
  <si>
    <t>103923</t>
  </si>
  <si>
    <t>to payment of monthly allowance of BHW president for the month of June 2018</t>
  </si>
  <si>
    <t>103926</t>
  </si>
  <si>
    <t>to payemnt of labor for the construction of perimeter fence (Phase II) at Teofilo Gante Elementary School, Asingan, Pangasinan</t>
  </si>
  <si>
    <t>103925</t>
  </si>
  <si>
    <t>to payment of labor for the fabrication of movable canopy for senior Citizens of Brgy. Domanpot, Asingan, Pangasinan</t>
  </si>
  <si>
    <t>103927</t>
  </si>
  <si>
    <t>to payment for the labor used for the fabrication of steel rack of storage room at sports center, asingan pangasinan</t>
  </si>
  <si>
    <t>103931</t>
  </si>
  <si>
    <t>to payment of honorarium of child development workers for the month of june 2018</t>
  </si>
  <si>
    <t>103939</t>
  </si>
  <si>
    <t>to payment of salaries and wages as JOB ORDER EMPLOYEES for the period of June 16-30, 2018</t>
  </si>
  <si>
    <t>103936</t>
  </si>
  <si>
    <t>to payment of salaries and wages of STAC Employees, for the period of June 16-30, 2018</t>
  </si>
  <si>
    <t>100-18-06-1581</t>
  </si>
  <si>
    <t>100-18-06-1563</t>
  </si>
  <si>
    <t>100-18-06-1561</t>
  </si>
  <si>
    <t>100-18-06-1564</t>
  </si>
  <si>
    <t>100-18-06-1565</t>
  </si>
  <si>
    <t>100-18-06-1594</t>
  </si>
  <si>
    <t>100-18-06-1591</t>
  </si>
  <si>
    <t>100-18-06-1444</t>
  </si>
  <si>
    <t>100-18-06-1442</t>
  </si>
  <si>
    <t>GJ 200-18-06-149B/100-18-06-1453</t>
  </si>
  <si>
    <t>200-18-06-139</t>
  </si>
  <si>
    <t>STATEMENT OF CASH ADVANCE AND LIQUIDATION (ADVANCES TO OFFICERS AND EMPLOYEE's)</t>
  </si>
  <si>
    <t>As of June 30, 2018</t>
  </si>
  <si>
    <t>5/01/18 to</t>
  </si>
  <si>
    <t>06/01/18-06/30/18</t>
  </si>
  <si>
    <t>Ronald Matias Mangosong III</t>
  </si>
  <si>
    <t>Purchase of 1 unit N70 Cellphone</t>
  </si>
  <si>
    <t>100-18-02-196</t>
  </si>
  <si>
    <t>93257</t>
  </si>
  <si>
    <t>OLIVIA MARIE B. SALES</t>
  </si>
  <si>
    <t>To cash advance for the payment of registration fee and other incvidental expenses to be incurred during the seminar on Feb. 21-23,2018</t>
  </si>
  <si>
    <t>100-18-06-1340</t>
  </si>
  <si>
    <t>100-18-02-235</t>
  </si>
  <si>
    <t>93272</t>
  </si>
  <si>
    <t>MARK ABELLA</t>
  </si>
  <si>
    <t>to c/a payment of registration fee and other incidental expenses incurred during the 7th Local Legislation Enhancement Seminar on Feb. 22-24, 2018 at Golden Pine Hotel, Baguio City</t>
  </si>
  <si>
    <t>100-18-06-1285</t>
  </si>
  <si>
    <t>100-18-03-404</t>
  </si>
  <si>
    <t>93316</t>
  </si>
  <si>
    <t>JESUS G. CARDINEZ</t>
  </si>
  <si>
    <t>To c/a in attending the National Seminar on R.A. 9184 and its Revised IRR: Engaging all Stakeholders in the LGU Procurement Process on March 13-16, 2018 at Davao City</t>
  </si>
  <si>
    <t>100-18-06-1323</t>
  </si>
  <si>
    <t>100-18-03-550</t>
  </si>
  <si>
    <t>93360</t>
  </si>
  <si>
    <t>MYRNA LUISA ALIPIO</t>
  </si>
  <si>
    <t>To cash advance for the payment of registration fee and other incidental expenses to be incurred during the 15th PhalGA Annual National Conference (ANC) at General Santos City on May 22-25,2018</t>
  </si>
  <si>
    <t>100-18-06-1370</t>
  </si>
  <si>
    <t>100-18-03-549</t>
  </si>
  <si>
    <t>93361</t>
  </si>
  <si>
    <t>100-18-06-1325</t>
  </si>
  <si>
    <t>100-18-03-617</t>
  </si>
  <si>
    <t>93380</t>
  </si>
  <si>
    <t>SHARON BUGARIN</t>
  </si>
  <si>
    <t>To cash advance for the registration, travelling expenses and per diems on the 20th National Planning, Consultative Seminar Workshop &amp; Convention at Villa Caceres, Naga City on April 4-6, 2018</t>
  </si>
  <si>
    <t>100-18-06-1425</t>
  </si>
  <si>
    <t>100-18-04-703</t>
  </si>
  <si>
    <t>93395</t>
  </si>
  <si>
    <t>HON. LAMBERTO G. SISON</t>
  </si>
  <si>
    <t>To c/a the reg. fee and other incidental expenses during the 1BRGY.: Bridging leaderships for sustainability of Brgy. Programs and Priorities"at Azuela Convention Center,Davao City on April 8-10, 2018</t>
  </si>
  <si>
    <t>100-18-06-1343</t>
  </si>
  <si>
    <t>100-18-05-1154</t>
  </si>
  <si>
    <t>104810</t>
  </si>
  <si>
    <t>SALUD PANIDA</t>
  </si>
  <si>
    <t>to cash advance in attending the 9th National  work shop on Civil Registration on june 4-8 2018 at Pasay City</t>
  </si>
  <si>
    <t>100-18-06-1458</t>
  </si>
  <si>
    <t>100-18-05-1178</t>
  </si>
  <si>
    <t>104818</t>
  </si>
  <si>
    <t>EMELY S. BADUA</t>
  </si>
  <si>
    <t>To c/a in attending the ALBA I re: Forum on the Local Budget Memorandum No. 77 dtd. May 15,2018 FY 2019 Internal Revenue Allotment and Guidelines on the Preparation of the FY 2019 Annual Budgets</t>
  </si>
  <si>
    <t>100-18-06-1406</t>
  </si>
  <si>
    <t>100-18-05-1256</t>
  </si>
  <si>
    <t>104830</t>
  </si>
  <si>
    <t>RIZALINA C. AYING</t>
  </si>
  <si>
    <t>To cash advance of Per Diems, Hotel Accommodation &amp; Registration Fee during the 23rd Regional Continuing Profession Education for Human Resource Management Practitioners to be held on June 26-27,2018</t>
  </si>
  <si>
    <t>100-18-06-1596</t>
  </si>
  <si>
    <t>100-18-05-1010</t>
  </si>
  <si>
    <t>93465</t>
  </si>
  <si>
    <t>DR. RONNIE S. TOMAS, M.D.</t>
  </si>
  <si>
    <t>to cash advance for payment of registration fee, transportation, per diems &amp; other incidental expenses to be incurred in attending the 111th PMA Annual Convention and Scientific Meetings</t>
  </si>
  <si>
    <t>100-18-06-1513</t>
  </si>
  <si>
    <t>100-18-05-1030</t>
  </si>
  <si>
    <t>93468</t>
  </si>
  <si>
    <t>TERESA MAMALIO</t>
  </si>
  <si>
    <t>to cash advance for the Persons with Disability (PWD) Educational Trip at AVRC Dagupan City on May 25, 2018</t>
  </si>
  <si>
    <t>100-18-06-1609</t>
  </si>
  <si>
    <t>100-18-05-1025</t>
  </si>
  <si>
    <t>93473</t>
  </si>
  <si>
    <t>DIOSDADO C. BALANGA</t>
  </si>
  <si>
    <t>to cash advance payment of reg. fee and other incidental exspenses incurred during National Seminar on RA9184 &amp; its Revised IRR: Engaging All StakeHolders in the LGU Procurement Process Legaspi City</t>
  </si>
  <si>
    <t>100-18-05-1026</t>
  </si>
  <si>
    <t>93474</t>
  </si>
  <si>
    <t>EVANGELINE P. DORAO</t>
  </si>
  <si>
    <t>100-18-06-1311</t>
  </si>
  <si>
    <t>100-18-05-1027</t>
  </si>
  <si>
    <t>93475</t>
  </si>
  <si>
    <t>MELCHOR J. CARDINEZ, SR.</t>
  </si>
  <si>
    <t>100-18-05-1032</t>
  </si>
  <si>
    <t>93477</t>
  </si>
  <si>
    <t>TERESA O. MAMALIO</t>
  </si>
  <si>
    <t>to cash advance fo rthe Capability of Building of Day Care Workers on May 21-23 * 29, 2018 at the MSWDO Conference Room and Mabalacat, Pampanga</t>
  </si>
  <si>
    <t>100-18-06-1418</t>
  </si>
  <si>
    <t>100-18-05-1094</t>
  </si>
  <si>
    <t>93495</t>
  </si>
  <si>
    <t>DOLORES A. TABIN</t>
  </si>
  <si>
    <t>to cash advance payment of registration fee and other incidental expenses incurred during National Seminar on RA 9184 7 its revised IRR: Engaging All Stake holders in the LGU Procurment Process</t>
  </si>
  <si>
    <t>100-18-06-1580</t>
  </si>
  <si>
    <t>100-18-06-1454</t>
  </si>
  <si>
    <t>103901</t>
  </si>
  <si>
    <t>MICHAEL C. SOLIVEN</t>
  </si>
  <si>
    <t>to c/a in attending the three (3) day training on the 2016 revised implementing rules and regulations of R.A. 9184 on July 4-6, 2018 at the Supreme Hotel Convention Plaza, baguio City</t>
  </si>
  <si>
    <t>100-18-06-1326</t>
  </si>
  <si>
    <t>104859</t>
  </si>
  <si>
    <t>BERNARD B. VARGAS</t>
  </si>
  <si>
    <t>to cash advance for the payment of registration fee and incidental expenses during the 11th Local Legislation Enhancement Seminar (LLES-11) on June 14-16, 2018 at golden Pine Hotel, Baguio City</t>
  </si>
  <si>
    <t>100-18-06-1468</t>
  </si>
  <si>
    <t>100-18-06-1327</t>
  </si>
  <si>
    <t>104860</t>
  </si>
  <si>
    <t>MARINA C. PASCUAL</t>
  </si>
  <si>
    <t>to cash advance payment and registration fee and other incidental expenses incurred during 11th Local Legislation Enhancement Seminar (LLES-11) on June 14-16 2018 at Golden pine Hotel, Baguio City</t>
  </si>
  <si>
    <t>100-18-06-1470</t>
  </si>
  <si>
    <t>100-18-06-1328</t>
  </si>
  <si>
    <t>104861</t>
  </si>
  <si>
    <t>HON. MARIVIC S. ROBENIOL</t>
  </si>
  <si>
    <t>to cash advance for the registration fee and other incidental expenses during the 11th Local Legislation Enhancement Seminar (LLES-11) on June 14-16, 2018 Golden Pine hotel, Baguio City</t>
  </si>
  <si>
    <t>100-18-06-1495</t>
  </si>
  <si>
    <t>100-18-06-1329</t>
  </si>
  <si>
    <t>104862</t>
  </si>
  <si>
    <t>HON. MARK E. ABELLA</t>
  </si>
  <si>
    <t>100-18-06-1471</t>
  </si>
  <si>
    <t>100-18-06-1330</t>
  </si>
  <si>
    <t>104863</t>
  </si>
  <si>
    <t>HON. MEL F. LOPEZ</t>
  </si>
  <si>
    <t>100-18-06-1466</t>
  </si>
  <si>
    <t>100-18-06-1339</t>
  </si>
  <si>
    <t>104867</t>
  </si>
  <si>
    <t>HON. VIRGILIO AMISTAD</t>
  </si>
  <si>
    <t>100-18-06-1465</t>
  </si>
  <si>
    <t>100-18-06-1352</t>
  </si>
  <si>
    <t>104874</t>
  </si>
  <si>
    <t>to payment of c/a for the reg. fee and other incidental expenses during the 11th Local Legislation Enhancement Seminar (LLES-11) on June 14-16, 2018 Golden pine Hotel, Baguio City</t>
  </si>
  <si>
    <t>100-18-06-1467</t>
  </si>
  <si>
    <t>100-18-06-1351</t>
  </si>
  <si>
    <t>104875</t>
  </si>
  <si>
    <t>100-18-06-1524</t>
  </si>
  <si>
    <t>100-18-06-1363</t>
  </si>
  <si>
    <t>104877</t>
  </si>
  <si>
    <t>ANALIE D. SOLORIA</t>
  </si>
  <si>
    <t>100-18-06-1469</t>
  </si>
  <si>
    <t>100-18-06-1437</t>
  </si>
  <si>
    <t>104892</t>
  </si>
  <si>
    <t>to cash advance for STAC Father's Day Celebration and STAC Parents Updates Meeting on june 22, 2018</t>
  </si>
  <si>
    <t>100-18-06-1434</t>
  </si>
  <si>
    <t>104899</t>
  </si>
  <si>
    <t>SHARON M. BUGARIN</t>
  </si>
  <si>
    <t>to c/a for the reg. fee, per diems and traveling exp. &amp; hotel accomodations on 154th Certification Course for water refilling Station and Plant Operators on july 2-6, 2018, Ermita, Manila</t>
  </si>
  <si>
    <t>100-18-06-1516</t>
  </si>
  <si>
    <t>103919</t>
  </si>
  <si>
    <t>ARLENE S.  LOMIBAO</t>
  </si>
  <si>
    <t>to cash advance for the payment of expenses for the mass oath taking of barangay  officials on June 29, 2018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</si>
</sst>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[$-409]dddd\,\ mmmm\ dd\,\ yyyy"/>
    <numFmt numFmtId="171" formatCode="mm/dd/yy;@"/>
    <numFmt numFmtId="172" formatCode="m/d/yy;@"/>
    <numFmt numFmtId="173" formatCode="_(* #,##0.0_);_(* \(#,##0.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mmm\-yyyy"/>
    <numFmt numFmtId="177" formatCode="#,##0.00;[Red]#,##0.00"/>
    <numFmt numFmtId="178" formatCode="m/d/yyyy;@"/>
    <numFmt numFmtId="179" formatCode="dd\-mmm\-yy"/>
    <numFmt numFmtId="180" formatCode="_(* #,##0.000_);_(* \(#,##0.000\);_(* &quot;-&quot;???_);_(@_)"/>
  </numFmts>
  <fonts count="4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3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16" xfId="0" applyFont="1" applyFill="1" applyBorder="1" applyAlignment="1" quotePrefix="1">
      <alignment horizontal="center"/>
    </xf>
    <xf numFmtId="0" fontId="1" fillId="0" borderId="16" xfId="0" applyFont="1" applyFill="1" applyBorder="1" applyAlignment="1">
      <alignment horizontal="left"/>
    </xf>
    <xf numFmtId="43" fontId="1" fillId="0" borderId="16" xfId="42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3" fontId="1" fillId="0" borderId="0" xfId="42" applyFont="1" applyFill="1" applyAlignment="1">
      <alignment/>
    </xf>
    <xf numFmtId="0" fontId="1" fillId="0" borderId="16" xfId="0" applyFont="1" applyFill="1" applyBorder="1" applyAlignment="1">
      <alignment/>
    </xf>
    <xf numFmtId="14" fontId="1" fillId="0" borderId="17" xfId="0" applyNumberFormat="1" applyFont="1" applyFill="1" applyBorder="1" applyAlignment="1">
      <alignment horizontal="center"/>
    </xf>
    <xf numFmtId="0" fontId="1" fillId="0" borderId="16" xfId="0" applyFont="1" applyFill="1" applyBorder="1" applyAlignment="1" quotePrefix="1">
      <alignment/>
    </xf>
    <xf numFmtId="0" fontId="1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43" fontId="1" fillId="0" borderId="12" xfId="42" applyFont="1" applyFill="1" applyBorder="1" applyAlignment="1">
      <alignment vertical="center" wrapText="1"/>
    </xf>
    <xf numFmtId="14" fontId="1" fillId="0" borderId="12" xfId="0" applyNumberFormat="1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4" fontId="2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43" fontId="2" fillId="0" borderId="27" xfId="0" applyNumberFormat="1" applyFont="1" applyFill="1" applyBorder="1" applyAlignment="1">
      <alignment/>
    </xf>
    <xf numFmtId="43" fontId="2" fillId="0" borderId="28" xfId="0" applyNumberFormat="1" applyFont="1" applyFill="1" applyBorder="1" applyAlignment="1">
      <alignment/>
    </xf>
    <xf numFmtId="43" fontId="1" fillId="0" borderId="12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1" fontId="1" fillId="0" borderId="1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14" fontId="1" fillId="0" borderId="21" xfId="0" applyNumberFormat="1" applyFont="1" applyFill="1" applyBorder="1" applyAlignment="1">
      <alignment horizontal="right"/>
    </xf>
    <xf numFmtId="0" fontId="1" fillId="0" borderId="12" xfId="0" applyFont="1" applyFill="1" applyBorder="1" applyAlignment="1" quotePrefix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43" fontId="1" fillId="0" borderId="29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21" xfId="0" applyFont="1" applyFill="1" applyBorder="1" applyAlignment="1">
      <alignment horizontal="left" vertical="center" wrapText="1"/>
    </xf>
    <xf numFmtId="43" fontId="1" fillId="0" borderId="21" xfId="42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1" fontId="1" fillId="0" borderId="12" xfId="0" applyNumberFormat="1" applyFont="1" applyFill="1" applyBorder="1" applyAlignment="1" quotePrefix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4" fontId="1" fillId="0" borderId="2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3" fontId="1" fillId="0" borderId="21" xfId="42" applyFont="1" applyFill="1" applyBorder="1" applyAlignment="1">
      <alignment horizontal="right" vertical="center" wrapText="1"/>
    </xf>
    <xf numFmtId="1" fontId="1" fillId="0" borderId="2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43" fontId="4" fillId="0" borderId="12" xfId="42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43" fontId="1" fillId="0" borderId="21" xfId="0" applyNumberFormat="1" applyFont="1" applyFill="1" applyBorder="1" applyAlignment="1">
      <alignment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/>
    </xf>
    <xf numFmtId="43" fontId="6" fillId="0" borderId="12" xfId="42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left" vertical="center" wrapText="1"/>
    </xf>
    <xf numFmtId="43" fontId="6" fillId="0" borderId="12" xfId="42" applyFont="1" applyFill="1" applyBorder="1" applyAlignment="1">
      <alignment horizontal="left" vertical="center" wrapText="1"/>
    </xf>
    <xf numFmtId="43" fontId="1" fillId="0" borderId="0" xfId="42" applyFont="1" applyFill="1" applyBorder="1" applyAlignment="1">
      <alignment horizontal="center"/>
    </xf>
    <xf numFmtId="43" fontId="2" fillId="0" borderId="11" xfId="42" applyFont="1" applyFill="1" applyBorder="1" applyAlignment="1">
      <alignment horizontal="center"/>
    </xf>
    <xf numFmtId="43" fontId="2" fillId="0" borderId="12" xfId="42" applyFont="1" applyFill="1" applyBorder="1" applyAlignment="1">
      <alignment horizontal="center"/>
    </xf>
    <xf numFmtId="43" fontId="2" fillId="0" borderId="0" xfId="0" applyNumberFormat="1" applyFont="1" applyFill="1" applyAlignment="1">
      <alignment vertical="center" wrapText="1"/>
    </xf>
    <xf numFmtId="14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3" fontId="1" fillId="0" borderId="12" xfId="0" applyNumberFormat="1" applyFont="1" applyFill="1" applyBorder="1" applyAlignment="1">
      <alignment vertical="center"/>
    </xf>
    <xf numFmtId="14" fontId="1" fillId="0" borderId="12" xfId="0" applyNumberFormat="1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horizontal="center"/>
    </xf>
    <xf numFmtId="43" fontId="1" fillId="0" borderId="12" xfId="42" applyFont="1" applyFill="1" applyBorder="1" applyAlignment="1">
      <alignment vertical="center"/>
    </xf>
    <xf numFmtId="14" fontId="1" fillId="0" borderId="13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 wrapText="1"/>
    </xf>
    <xf numFmtId="171" fontId="1" fillId="0" borderId="13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/>
    </xf>
    <xf numFmtId="43" fontId="2" fillId="0" borderId="12" xfId="42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center"/>
    </xf>
    <xf numFmtId="14" fontId="2" fillId="0" borderId="12" xfId="0" applyNumberFormat="1" applyFont="1" applyFill="1" applyBorder="1" applyAlignment="1">
      <alignment horizontal="right"/>
    </xf>
    <xf numFmtId="43" fontId="1" fillId="0" borderId="12" xfId="42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43" fontId="2" fillId="0" borderId="16" xfId="0" applyNumberFormat="1" applyFont="1" applyFill="1" applyBorder="1" applyAlignment="1">
      <alignment/>
    </xf>
    <xf numFmtId="43" fontId="2" fillId="0" borderId="16" xfId="42" applyFont="1" applyFill="1" applyBorder="1" applyAlignment="1">
      <alignment/>
    </xf>
    <xf numFmtId="43" fontId="4" fillId="0" borderId="12" xfId="44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43" fontId="1" fillId="0" borderId="12" xfId="44" applyFont="1" applyFill="1" applyBorder="1" applyAlignment="1">
      <alignment horizontal="right" vertical="center" wrapText="1"/>
    </xf>
    <xf numFmtId="43" fontId="1" fillId="0" borderId="12" xfId="44" applyFont="1" applyFill="1" applyBorder="1" applyAlignment="1">
      <alignment vertical="center" wrapText="1"/>
    </xf>
    <xf numFmtId="14" fontId="1" fillId="0" borderId="13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43" fontId="2" fillId="0" borderId="16" xfId="0" applyNumberFormat="1" applyFont="1" applyFill="1" applyBorder="1" applyAlignment="1">
      <alignment vertical="center"/>
    </xf>
    <xf numFmtId="14" fontId="2" fillId="0" borderId="16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43" fontId="1" fillId="0" borderId="0" xfId="42" applyFont="1" applyFill="1" applyBorder="1" applyAlignment="1">
      <alignment/>
    </xf>
    <xf numFmtId="14" fontId="1" fillId="0" borderId="16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1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 quotePrefix="1">
      <alignment horizontal="center" vertical="center" wrapText="1"/>
    </xf>
    <xf numFmtId="0" fontId="6" fillId="0" borderId="30" xfId="0" applyFont="1" applyFill="1" applyBorder="1" applyAlignment="1">
      <alignment horizontal="left" vertical="center" wrapText="1"/>
    </xf>
    <xf numFmtId="14" fontId="1" fillId="0" borderId="21" xfId="0" applyNumberFormat="1" applyFont="1" applyFill="1" applyBorder="1" applyAlignment="1">
      <alignment vertical="center" wrapText="1"/>
    </xf>
    <xf numFmtId="1" fontId="1" fillId="0" borderId="21" xfId="0" applyNumberFormat="1" applyFont="1" applyFill="1" applyBorder="1" applyAlignment="1" quotePrefix="1">
      <alignment horizontal="center" vertical="center" wrapText="1"/>
    </xf>
    <xf numFmtId="43" fontId="2" fillId="0" borderId="0" xfId="42" applyFont="1" applyFill="1" applyAlignment="1">
      <alignment vertical="center" wrapText="1"/>
    </xf>
    <xf numFmtId="43" fontId="1" fillId="0" borderId="16" xfId="42" applyFont="1" applyFill="1" applyBorder="1" applyAlignment="1">
      <alignment horizontal="center"/>
    </xf>
    <xf numFmtId="43" fontId="1" fillId="0" borderId="16" xfId="42" applyFont="1" applyFill="1" applyBorder="1" applyAlignment="1">
      <alignment horizontal="center" vertical="center" wrapText="1"/>
    </xf>
    <xf numFmtId="43" fontId="1" fillId="0" borderId="0" xfId="42" applyFont="1" applyFill="1" applyAlignment="1">
      <alignment horizontal="center"/>
    </xf>
    <xf numFmtId="43" fontId="1" fillId="0" borderId="0" xfId="42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43" fontId="1" fillId="0" borderId="0" xfId="45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3" fontId="1" fillId="0" borderId="0" xfId="45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43" fontId="1" fillId="0" borderId="0" xfId="45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43" fontId="2" fillId="0" borderId="11" xfId="45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3" fontId="2" fillId="0" borderId="0" xfId="45" applyFont="1" applyFill="1" applyAlignment="1">
      <alignment/>
    </xf>
    <xf numFmtId="14" fontId="2" fillId="0" borderId="13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43" fontId="2" fillId="0" borderId="12" xfId="45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3" fontId="2" fillId="0" borderId="12" xfId="45" applyFont="1" applyFill="1" applyBorder="1" applyAlignment="1">
      <alignment horizontal="right" vertical="center"/>
    </xf>
    <xf numFmtId="14" fontId="2" fillId="0" borderId="12" xfId="0" applyNumberFormat="1" applyFont="1" applyFill="1" applyBorder="1" applyAlignment="1">
      <alignment horizontal="center" vertical="center" wrapText="1"/>
    </xf>
    <xf numFmtId="43" fontId="2" fillId="0" borderId="12" xfId="45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3" fontId="1" fillId="0" borderId="12" xfId="45" applyFont="1" applyFill="1" applyBorder="1" applyAlignment="1">
      <alignment vertical="center"/>
    </xf>
    <xf numFmtId="43" fontId="1" fillId="0" borderId="12" xfId="45" applyFont="1" applyFill="1" applyBorder="1" applyAlignment="1">
      <alignment vertical="center" wrapText="1"/>
    </xf>
    <xf numFmtId="43" fontId="1" fillId="0" borderId="29" xfId="0" applyNumberFormat="1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 shrinkToFit="1"/>
    </xf>
    <xf numFmtId="0" fontId="1" fillId="0" borderId="12" xfId="0" applyNumberFormat="1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 quotePrefix="1">
      <alignment horizontal="center" vertical="center" wrapText="1" shrinkToFit="1"/>
    </xf>
    <xf numFmtId="0" fontId="1" fillId="0" borderId="12" xfId="0" applyFont="1" applyFill="1" applyBorder="1" applyAlignment="1">
      <alignment vertical="center" wrapText="1" shrinkToFit="1"/>
    </xf>
    <xf numFmtId="43" fontId="1" fillId="0" borderId="12" xfId="44" applyFont="1" applyFill="1" applyBorder="1" applyAlignment="1">
      <alignment horizontal="right" vertical="center" wrapText="1" shrinkToFit="1"/>
    </xf>
    <xf numFmtId="43" fontId="1" fillId="0" borderId="12" xfId="45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3" fontId="1" fillId="0" borderId="0" xfId="45" applyFont="1" applyFill="1" applyAlignment="1">
      <alignment vertical="center" wrapText="1"/>
    </xf>
    <xf numFmtId="43" fontId="1" fillId="0" borderId="12" xfId="44" applyFont="1" applyFill="1" applyBorder="1" applyAlignment="1">
      <alignment horizontal="center" vertical="center" wrapText="1" shrinkToFit="1"/>
    </xf>
    <xf numFmtId="43" fontId="1" fillId="0" borderId="12" xfId="45" applyFont="1" applyFill="1" applyBorder="1" applyAlignment="1">
      <alignment horizontal="right" vertical="center" wrapText="1"/>
    </xf>
    <xf numFmtId="14" fontId="1" fillId="33" borderId="13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43" fontId="1" fillId="33" borderId="12" xfId="45" applyFont="1" applyFill="1" applyBorder="1" applyAlignment="1">
      <alignment horizontal="right" vertical="center" wrapText="1"/>
    </xf>
    <xf numFmtId="43" fontId="1" fillId="33" borderId="12" xfId="45" applyFont="1" applyFill="1" applyBorder="1" applyAlignment="1">
      <alignment vertical="center" wrapText="1"/>
    </xf>
    <xf numFmtId="43" fontId="1" fillId="33" borderId="12" xfId="0" applyNumberFormat="1" applyFont="1" applyFill="1" applyBorder="1" applyAlignment="1">
      <alignment vertical="center" wrapText="1"/>
    </xf>
    <xf numFmtId="0" fontId="1" fillId="33" borderId="29" xfId="0" applyFont="1" applyFill="1" applyBorder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43" fontId="1" fillId="33" borderId="0" xfId="45" applyFont="1" applyFill="1" applyAlignment="1">
      <alignment vertical="center" wrapText="1"/>
    </xf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43" fontId="2" fillId="0" borderId="0" xfId="45" applyFont="1" applyFill="1" applyBorder="1" applyAlignment="1">
      <alignment vertical="center"/>
    </xf>
    <xf numFmtId="43" fontId="2" fillId="0" borderId="0" xfId="45" applyFont="1" applyFill="1" applyBorder="1" applyAlignment="1">
      <alignment/>
    </xf>
    <xf numFmtId="43" fontId="2" fillId="0" borderId="0" xfId="0" applyNumberFormat="1" applyFont="1" applyFill="1" applyBorder="1" applyAlignment="1">
      <alignment horizontal="center"/>
    </xf>
    <xf numFmtId="43" fontId="1" fillId="0" borderId="0" xfId="45" applyFont="1" applyFill="1" applyAlignment="1">
      <alignment vertical="center"/>
    </xf>
    <xf numFmtId="43" fontId="1" fillId="0" borderId="0" xfId="44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43" fontId="3" fillId="0" borderId="0" xfId="45" applyFont="1" applyFill="1" applyAlignment="1">
      <alignment horizontal="center"/>
    </xf>
    <xf numFmtId="43" fontId="1" fillId="0" borderId="0" xfId="45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32</xdr:row>
      <xdr:rowOff>76200</xdr:rowOff>
    </xdr:from>
    <xdr:to>
      <xdr:col>3</xdr:col>
      <xdr:colOff>609600</xdr:colOff>
      <xdr:row>33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8896350"/>
          <a:ext cx="838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30</xdr:row>
      <xdr:rowOff>161925</xdr:rowOff>
    </xdr:from>
    <xdr:to>
      <xdr:col>15</xdr:col>
      <xdr:colOff>371475</xdr:colOff>
      <xdr:row>36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30050" y="8543925"/>
          <a:ext cx="2028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46</xdr:row>
      <xdr:rowOff>114300</xdr:rowOff>
    </xdr:from>
    <xdr:to>
      <xdr:col>3</xdr:col>
      <xdr:colOff>704850</xdr:colOff>
      <xdr:row>48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6897350"/>
          <a:ext cx="838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447675</xdr:colOff>
      <xdr:row>44</xdr:row>
      <xdr:rowOff>57150</xdr:rowOff>
    </xdr:from>
    <xdr:to>
      <xdr:col>16</xdr:col>
      <xdr:colOff>0</xdr:colOff>
      <xdr:row>50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25300" y="16544925"/>
          <a:ext cx="2028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30</xdr:row>
      <xdr:rowOff>123825</xdr:rowOff>
    </xdr:from>
    <xdr:to>
      <xdr:col>3</xdr:col>
      <xdr:colOff>552450</xdr:colOff>
      <xdr:row>32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5162550"/>
          <a:ext cx="838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28</xdr:row>
      <xdr:rowOff>57150</xdr:rowOff>
    </xdr:from>
    <xdr:to>
      <xdr:col>15</xdr:col>
      <xdr:colOff>419100</xdr:colOff>
      <xdr:row>34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15550" y="4772025"/>
          <a:ext cx="2028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21</xdr:row>
      <xdr:rowOff>28575</xdr:rowOff>
    </xdr:from>
    <xdr:to>
      <xdr:col>3</xdr:col>
      <xdr:colOff>561975</xdr:colOff>
      <xdr:row>22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4857750"/>
          <a:ext cx="838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18</xdr:row>
      <xdr:rowOff>38100</xdr:rowOff>
    </xdr:from>
    <xdr:to>
      <xdr:col>15</xdr:col>
      <xdr:colOff>361950</xdr:colOff>
      <xdr:row>24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5050" y="4400550"/>
          <a:ext cx="2028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285750</xdr:colOff>
      <xdr:row>52</xdr:row>
      <xdr:rowOff>66675</xdr:rowOff>
    </xdr:from>
    <xdr:to>
      <xdr:col>16</xdr:col>
      <xdr:colOff>409575</xdr:colOff>
      <xdr:row>57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20650200"/>
          <a:ext cx="1504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37"/>
  <sheetViews>
    <sheetView tabSelected="1" zoomScale="90" zoomScaleNormal="90" zoomScalePageLayoutView="0" workbookViewId="0" topLeftCell="A1">
      <selection activeCell="D15" sqref="D15"/>
    </sheetView>
  </sheetViews>
  <sheetFormatPr defaultColWidth="9.140625" defaultRowHeight="12.75"/>
  <cols>
    <col min="1" max="1" width="9.57421875" style="3" customWidth="1"/>
    <col min="2" max="2" width="7.28125" style="1" customWidth="1"/>
    <col min="3" max="3" width="9.421875" style="1" customWidth="1"/>
    <col min="4" max="4" width="15.28125" style="1" customWidth="1"/>
    <col min="5" max="5" width="37.421875" style="1" customWidth="1"/>
    <col min="6" max="6" width="12.140625" style="1" customWidth="1"/>
    <col min="7" max="7" width="15.00390625" style="1" customWidth="1"/>
    <col min="8" max="8" width="15.421875" style="61" customWidth="1"/>
    <col min="9" max="9" width="9.57421875" style="51" customWidth="1"/>
    <col min="10" max="10" width="14.140625" style="1" customWidth="1"/>
    <col min="11" max="11" width="16.28125" style="1" customWidth="1"/>
    <col min="12" max="12" width="10.57421875" style="1" customWidth="1"/>
    <col min="13" max="13" width="10.140625" style="1" customWidth="1"/>
    <col min="14" max="15" width="10.00390625" style="1" customWidth="1"/>
    <col min="16" max="16" width="7.00390625" style="1" customWidth="1"/>
    <col min="17" max="17" width="9.00390625" style="1" hidden="1" customWidth="1"/>
    <col min="18" max="21" width="9.140625" style="1" customWidth="1"/>
    <col min="22" max="22" width="11.8515625" style="1" bestFit="1" customWidth="1"/>
    <col min="23" max="16384" width="9.140625" style="1" customWidth="1"/>
  </cols>
  <sheetData>
    <row r="1" spans="1:17" ht="11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1.25">
      <c r="A2" s="133" t="s">
        <v>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ht="11.25">
      <c r="A3" s="133" t="s">
        <v>30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5" spans="1:17" ht="11.25">
      <c r="A5" s="133" t="s">
        <v>39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.25">
      <c r="A6" s="134" t="s">
        <v>190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</row>
    <row r="7" spans="1:17" ht="11.25">
      <c r="A7" s="135" t="s">
        <v>43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</row>
    <row r="8" spans="1:17" ht="12" thickBot="1">
      <c r="A8" s="16"/>
      <c r="B8" s="16"/>
      <c r="C8" s="16"/>
      <c r="D8" s="16"/>
      <c r="E8" s="16"/>
      <c r="F8" s="16"/>
      <c r="G8" s="16"/>
      <c r="H8" s="62"/>
      <c r="I8" s="49"/>
      <c r="J8" s="16"/>
      <c r="K8" s="16"/>
      <c r="L8" s="16"/>
      <c r="M8" s="16"/>
      <c r="N8" s="16"/>
      <c r="O8" s="16"/>
      <c r="P8" s="16"/>
      <c r="Q8" s="16"/>
    </row>
    <row r="9" spans="1:17" s="6" customFormat="1" ht="11.25">
      <c r="A9" s="2" t="s">
        <v>1</v>
      </c>
      <c r="B9" s="4" t="s">
        <v>34</v>
      </c>
      <c r="C9" s="4" t="s">
        <v>35</v>
      </c>
      <c r="D9" s="4" t="s">
        <v>3</v>
      </c>
      <c r="E9" s="4" t="s">
        <v>4</v>
      </c>
      <c r="F9" s="4" t="s">
        <v>5</v>
      </c>
      <c r="G9" s="4" t="s">
        <v>6</v>
      </c>
      <c r="H9" s="137" t="s">
        <v>7</v>
      </c>
      <c r="I9" s="137"/>
      <c r="J9" s="137"/>
      <c r="K9" s="4" t="s">
        <v>8</v>
      </c>
      <c r="L9" s="137" t="s">
        <v>9</v>
      </c>
      <c r="M9" s="137"/>
      <c r="N9" s="137"/>
      <c r="O9" s="137" t="s">
        <v>10</v>
      </c>
      <c r="P9" s="137"/>
      <c r="Q9" s="139"/>
    </row>
    <row r="10" spans="1:17" s="6" customFormat="1" ht="11.25">
      <c r="A10" s="7" t="s">
        <v>6</v>
      </c>
      <c r="B10" s="5"/>
      <c r="C10" s="5"/>
      <c r="D10" s="5" t="s">
        <v>12</v>
      </c>
      <c r="E10" s="5" t="s">
        <v>13</v>
      </c>
      <c r="F10" s="5" t="s">
        <v>14</v>
      </c>
      <c r="G10" s="5" t="s">
        <v>49</v>
      </c>
      <c r="H10" s="140" t="s">
        <v>191</v>
      </c>
      <c r="I10" s="140"/>
      <c r="J10" s="140"/>
      <c r="K10" s="5" t="s">
        <v>15</v>
      </c>
      <c r="L10" s="5" t="s">
        <v>16</v>
      </c>
      <c r="M10" s="5" t="s">
        <v>17</v>
      </c>
      <c r="N10" s="5" t="s">
        <v>18</v>
      </c>
      <c r="O10" s="5" t="s">
        <v>19</v>
      </c>
      <c r="P10" s="5" t="s">
        <v>19</v>
      </c>
      <c r="Q10" s="99" t="s">
        <v>19</v>
      </c>
    </row>
    <row r="11" spans="1:17" s="6" customFormat="1" ht="11.25">
      <c r="A11" s="7"/>
      <c r="B11" s="5"/>
      <c r="C11" s="5"/>
      <c r="D11" s="5" t="s">
        <v>20</v>
      </c>
      <c r="E11" s="5" t="s">
        <v>21</v>
      </c>
      <c r="F11" s="94">
        <v>43252</v>
      </c>
      <c r="G11" s="97" t="str">
        <f>A6</f>
        <v>As of June 1-30, 2018</v>
      </c>
      <c r="H11" s="94" t="s">
        <v>1</v>
      </c>
      <c r="I11" s="96" t="s">
        <v>34</v>
      </c>
      <c r="J11" s="5" t="s">
        <v>22</v>
      </c>
      <c r="K11" s="97" t="str">
        <f>A6</f>
        <v>As of June 1-30, 2018</v>
      </c>
      <c r="L11" s="5" t="s">
        <v>23</v>
      </c>
      <c r="M11" s="5" t="s">
        <v>24</v>
      </c>
      <c r="N11" s="5" t="s">
        <v>24</v>
      </c>
      <c r="O11" s="5" t="s">
        <v>25</v>
      </c>
      <c r="P11" s="5" t="s">
        <v>26</v>
      </c>
      <c r="Q11" s="99" t="s">
        <v>27</v>
      </c>
    </row>
    <row r="12" spans="1:17" s="64" customFormat="1" ht="36.75" customHeight="1">
      <c r="A12" s="91">
        <v>43256</v>
      </c>
      <c r="B12" s="58" t="s">
        <v>50</v>
      </c>
      <c r="C12" s="58" t="s">
        <v>51</v>
      </c>
      <c r="D12" s="25" t="s">
        <v>38</v>
      </c>
      <c r="E12" s="25" t="s">
        <v>52</v>
      </c>
      <c r="F12" s="63"/>
      <c r="G12" s="63">
        <v>53637.55</v>
      </c>
      <c r="H12" s="66">
        <v>43276</v>
      </c>
      <c r="I12" s="47" t="s">
        <v>164</v>
      </c>
      <c r="J12" s="63">
        <v>53637.55</v>
      </c>
      <c r="K12" s="106">
        <f aca="true" t="shared" si="0" ref="K12:K22">F12+G12-J12</f>
        <v>0</v>
      </c>
      <c r="L12" s="26"/>
      <c r="M12" s="40"/>
      <c r="N12" s="26"/>
      <c r="O12" s="41"/>
      <c r="P12" s="41"/>
      <c r="Q12" s="42"/>
    </row>
    <row r="13" spans="1:18" s="64" customFormat="1" ht="36.75" customHeight="1">
      <c r="A13" s="91">
        <v>43256</v>
      </c>
      <c r="B13" s="58" t="s">
        <v>53</v>
      </c>
      <c r="C13" s="58" t="s">
        <v>54</v>
      </c>
      <c r="D13" s="25" t="s">
        <v>38</v>
      </c>
      <c r="E13" s="25" t="s">
        <v>55</v>
      </c>
      <c r="F13" s="104"/>
      <c r="G13" s="104">
        <v>208368.72</v>
      </c>
      <c r="H13" s="66">
        <v>43276</v>
      </c>
      <c r="I13" s="47" t="s">
        <v>165</v>
      </c>
      <c r="J13" s="104">
        <v>208368.72</v>
      </c>
      <c r="K13" s="106">
        <f t="shared" si="0"/>
        <v>0</v>
      </c>
      <c r="L13" s="107"/>
      <c r="M13" s="40"/>
      <c r="N13" s="107"/>
      <c r="O13" s="41"/>
      <c r="P13" s="41"/>
      <c r="Q13" s="42"/>
      <c r="R13" s="105"/>
    </row>
    <row r="14" spans="1:18" s="64" customFormat="1" ht="36.75" customHeight="1">
      <c r="A14" s="91">
        <v>43256</v>
      </c>
      <c r="B14" s="58" t="s">
        <v>56</v>
      </c>
      <c r="C14" s="58" t="s">
        <v>57</v>
      </c>
      <c r="D14" s="25" t="s">
        <v>38</v>
      </c>
      <c r="E14" s="25" t="s">
        <v>58</v>
      </c>
      <c r="F14" s="104"/>
      <c r="G14" s="104">
        <v>6987.8</v>
      </c>
      <c r="H14" s="66">
        <v>43271</v>
      </c>
      <c r="I14" s="47" t="s">
        <v>75</v>
      </c>
      <c r="J14" s="104">
        <v>6987.8</v>
      </c>
      <c r="K14" s="106">
        <f t="shared" si="0"/>
        <v>0</v>
      </c>
      <c r="L14" s="107"/>
      <c r="M14" s="40"/>
      <c r="N14" s="107"/>
      <c r="O14" s="41"/>
      <c r="P14" s="41"/>
      <c r="Q14" s="42"/>
      <c r="R14" s="105"/>
    </row>
    <row r="15" spans="1:19" s="64" customFormat="1" ht="36.75" customHeight="1">
      <c r="A15" s="91">
        <v>43256</v>
      </c>
      <c r="B15" s="58" t="s">
        <v>59</v>
      </c>
      <c r="C15" s="58" t="s">
        <v>60</v>
      </c>
      <c r="D15" s="25" t="s">
        <v>38</v>
      </c>
      <c r="E15" s="25" t="s">
        <v>61</v>
      </c>
      <c r="F15" s="63"/>
      <c r="G15" s="63">
        <v>670508.03</v>
      </c>
      <c r="H15" s="66">
        <v>43276</v>
      </c>
      <c r="I15" s="47" t="s">
        <v>166</v>
      </c>
      <c r="J15" s="63">
        <v>670508.03</v>
      </c>
      <c r="K15" s="106">
        <f t="shared" si="0"/>
        <v>0</v>
      </c>
      <c r="L15" s="26"/>
      <c r="M15" s="40"/>
      <c r="N15" s="26"/>
      <c r="O15" s="41"/>
      <c r="P15" s="41"/>
      <c r="Q15" s="42"/>
      <c r="S15" s="82"/>
    </row>
    <row r="16" spans="1:22" s="64" customFormat="1" ht="36.75" customHeight="1">
      <c r="A16" s="91">
        <v>43256</v>
      </c>
      <c r="B16" s="58" t="s">
        <v>62</v>
      </c>
      <c r="C16" s="58" t="s">
        <v>63</v>
      </c>
      <c r="D16" s="25" t="s">
        <v>38</v>
      </c>
      <c r="E16" s="25" t="s">
        <v>64</v>
      </c>
      <c r="F16" s="104"/>
      <c r="G16" s="104">
        <v>135150</v>
      </c>
      <c r="H16" s="66">
        <v>43271</v>
      </c>
      <c r="I16" s="47" t="s">
        <v>208</v>
      </c>
      <c r="J16" s="104">
        <v>135150</v>
      </c>
      <c r="K16" s="106">
        <f t="shared" si="0"/>
        <v>0</v>
      </c>
      <c r="L16" s="107"/>
      <c r="M16" s="40"/>
      <c r="N16" s="107"/>
      <c r="O16" s="41"/>
      <c r="P16" s="41"/>
      <c r="Q16" s="42"/>
      <c r="R16" s="105"/>
      <c r="V16" s="126"/>
    </row>
    <row r="17" spans="1:17" s="64" customFormat="1" ht="36.75" customHeight="1">
      <c r="A17" s="91">
        <v>43259</v>
      </c>
      <c r="B17" s="58" t="s">
        <v>65</v>
      </c>
      <c r="C17" s="58" t="s">
        <v>66</v>
      </c>
      <c r="D17" s="25" t="s">
        <v>38</v>
      </c>
      <c r="E17" s="25" t="s">
        <v>67</v>
      </c>
      <c r="F17" s="63"/>
      <c r="G17" s="63">
        <v>67823</v>
      </c>
      <c r="H17" s="66">
        <v>43271</v>
      </c>
      <c r="I17" s="47" t="s">
        <v>74</v>
      </c>
      <c r="J17" s="63">
        <v>67823</v>
      </c>
      <c r="K17" s="106">
        <f t="shared" si="0"/>
        <v>0</v>
      </c>
      <c r="L17" s="26"/>
      <c r="M17" s="40"/>
      <c r="N17" s="26"/>
      <c r="O17" s="41"/>
      <c r="P17" s="41"/>
      <c r="Q17" s="42"/>
    </row>
    <row r="18" spans="1:17" s="64" customFormat="1" ht="36.75" customHeight="1">
      <c r="A18" s="91">
        <v>43265</v>
      </c>
      <c r="B18" s="58" t="s">
        <v>68</v>
      </c>
      <c r="C18" s="58" t="s">
        <v>69</v>
      </c>
      <c r="D18" s="25" t="s">
        <v>38</v>
      </c>
      <c r="E18" s="25" t="s">
        <v>70</v>
      </c>
      <c r="F18" s="63"/>
      <c r="G18" s="63">
        <v>19111</v>
      </c>
      <c r="H18" s="66">
        <v>43271</v>
      </c>
      <c r="I18" s="47" t="s">
        <v>73</v>
      </c>
      <c r="J18" s="63">
        <v>19111</v>
      </c>
      <c r="K18" s="106">
        <f t="shared" si="0"/>
        <v>0</v>
      </c>
      <c r="L18" s="26"/>
      <c r="M18" s="40"/>
      <c r="N18" s="26"/>
      <c r="O18" s="41"/>
      <c r="P18" s="41"/>
      <c r="Q18" s="42"/>
    </row>
    <row r="19" spans="1:18" s="64" customFormat="1" ht="36.75" customHeight="1">
      <c r="A19" s="91">
        <v>43270</v>
      </c>
      <c r="B19" s="58" t="s">
        <v>71</v>
      </c>
      <c r="C19" s="58" t="s">
        <v>72</v>
      </c>
      <c r="D19" s="25" t="s">
        <v>38</v>
      </c>
      <c r="E19" s="25" t="s">
        <v>46</v>
      </c>
      <c r="F19" s="104"/>
      <c r="G19" s="104">
        <v>22200</v>
      </c>
      <c r="H19" s="66">
        <v>43280</v>
      </c>
      <c r="I19" s="47" t="s">
        <v>209</v>
      </c>
      <c r="J19" s="104">
        <v>22200</v>
      </c>
      <c r="K19" s="106">
        <f t="shared" si="0"/>
        <v>0</v>
      </c>
      <c r="L19" s="107"/>
      <c r="M19" s="40"/>
      <c r="N19" s="107"/>
      <c r="O19" s="41"/>
      <c r="P19" s="41"/>
      <c r="Q19" s="42"/>
      <c r="R19" s="105"/>
    </row>
    <row r="20" spans="1:17" s="64" customFormat="1" ht="30" customHeight="1">
      <c r="A20" s="91">
        <v>43276</v>
      </c>
      <c r="B20" s="58" t="s">
        <v>161</v>
      </c>
      <c r="C20" s="58" t="s">
        <v>162</v>
      </c>
      <c r="D20" s="25" t="s">
        <v>38</v>
      </c>
      <c r="E20" s="25" t="s">
        <v>163</v>
      </c>
      <c r="F20" s="63"/>
      <c r="G20" s="63">
        <v>492874.25</v>
      </c>
      <c r="H20" s="66">
        <v>43276</v>
      </c>
      <c r="I20" s="47" t="s">
        <v>166</v>
      </c>
      <c r="J20" s="63">
        <v>492874.25</v>
      </c>
      <c r="K20" s="106">
        <f t="shared" si="0"/>
        <v>0</v>
      </c>
      <c r="L20" s="26"/>
      <c r="M20" s="40"/>
      <c r="N20" s="26"/>
      <c r="O20" s="41"/>
      <c r="P20" s="41"/>
      <c r="Q20" s="42"/>
    </row>
    <row r="21" spans="1:17" s="64" customFormat="1" ht="30" customHeight="1">
      <c r="A21" s="91">
        <v>43276</v>
      </c>
      <c r="B21" s="58" t="s">
        <v>155</v>
      </c>
      <c r="C21" s="58" t="s">
        <v>156</v>
      </c>
      <c r="D21" s="25" t="s">
        <v>38</v>
      </c>
      <c r="E21" s="25" t="s">
        <v>157</v>
      </c>
      <c r="F21" s="63"/>
      <c r="G21" s="63">
        <v>47262.55</v>
      </c>
      <c r="H21" s="66">
        <v>43276</v>
      </c>
      <c r="I21" s="47" t="s">
        <v>164</v>
      </c>
      <c r="J21" s="63">
        <v>47262.55</v>
      </c>
      <c r="K21" s="106">
        <f t="shared" si="0"/>
        <v>0</v>
      </c>
      <c r="L21" s="26"/>
      <c r="M21" s="40"/>
      <c r="N21" s="26"/>
      <c r="O21" s="41"/>
      <c r="P21" s="41"/>
      <c r="Q21" s="42"/>
    </row>
    <row r="22" spans="1:17" s="64" customFormat="1" ht="30" customHeight="1">
      <c r="A22" s="91">
        <v>43276</v>
      </c>
      <c r="B22" s="58" t="s">
        <v>158</v>
      </c>
      <c r="C22" s="58" t="s">
        <v>159</v>
      </c>
      <c r="D22" s="25" t="s">
        <v>38</v>
      </c>
      <c r="E22" s="25" t="s">
        <v>160</v>
      </c>
      <c r="F22" s="63"/>
      <c r="G22" s="63">
        <v>182368.72</v>
      </c>
      <c r="H22" s="66">
        <v>43276</v>
      </c>
      <c r="I22" s="47" t="s">
        <v>165</v>
      </c>
      <c r="J22" s="63">
        <v>182368.72</v>
      </c>
      <c r="K22" s="106">
        <f t="shared" si="0"/>
        <v>0</v>
      </c>
      <c r="L22" s="26"/>
      <c r="M22" s="40"/>
      <c r="N22" s="26"/>
      <c r="O22" s="41"/>
      <c r="P22" s="41"/>
      <c r="Q22" s="42"/>
    </row>
    <row r="23" spans="1:18" s="64" customFormat="1" ht="30" customHeight="1">
      <c r="A23" s="91">
        <v>43278</v>
      </c>
      <c r="B23" s="58" t="s">
        <v>192</v>
      </c>
      <c r="C23" s="58" t="s">
        <v>197</v>
      </c>
      <c r="D23" s="25" t="s">
        <v>38</v>
      </c>
      <c r="E23" s="25" t="s">
        <v>198</v>
      </c>
      <c r="F23" s="104"/>
      <c r="G23" s="104">
        <v>81711.69</v>
      </c>
      <c r="H23" s="66">
        <v>43280</v>
      </c>
      <c r="I23" s="47" t="s">
        <v>207</v>
      </c>
      <c r="J23" s="104">
        <v>81711.69</v>
      </c>
      <c r="K23" s="106">
        <f aca="true" t="shared" si="1" ref="K23:K28">F23+G23-J23</f>
        <v>0</v>
      </c>
      <c r="L23" s="107"/>
      <c r="M23" s="40"/>
      <c r="N23" s="107"/>
      <c r="O23" s="41"/>
      <c r="P23" s="41"/>
      <c r="Q23" s="42"/>
      <c r="R23" s="105"/>
    </row>
    <row r="24" spans="1:18" s="64" customFormat="1" ht="30" customHeight="1">
      <c r="A24" s="91">
        <v>43278</v>
      </c>
      <c r="B24" s="58" t="s">
        <v>193</v>
      </c>
      <c r="C24" s="58" t="s">
        <v>199</v>
      </c>
      <c r="D24" s="25" t="s">
        <v>38</v>
      </c>
      <c r="E24" s="25" t="s">
        <v>200</v>
      </c>
      <c r="F24" s="104"/>
      <c r="G24" s="104">
        <v>1680749.82</v>
      </c>
      <c r="H24" s="66">
        <v>43280</v>
      </c>
      <c r="I24" s="47" t="s">
        <v>210</v>
      </c>
      <c r="J24" s="104">
        <v>1680749.82</v>
      </c>
      <c r="K24" s="106">
        <f t="shared" si="1"/>
        <v>0</v>
      </c>
      <c r="L24" s="107"/>
      <c r="M24" s="40"/>
      <c r="N24" s="107"/>
      <c r="O24" s="41"/>
      <c r="P24" s="41"/>
      <c r="Q24" s="42"/>
      <c r="R24" s="105"/>
    </row>
    <row r="25" spans="1:17" s="64" customFormat="1" ht="30" customHeight="1">
      <c r="A25" s="91">
        <v>43279</v>
      </c>
      <c r="B25" s="58" t="s">
        <v>194</v>
      </c>
      <c r="C25" s="58" t="s">
        <v>201</v>
      </c>
      <c r="D25" s="25" t="s">
        <v>38</v>
      </c>
      <c r="E25" s="25" t="s">
        <v>202</v>
      </c>
      <c r="F25" s="63"/>
      <c r="G25" s="63">
        <v>89000</v>
      </c>
      <c r="H25" s="66">
        <v>43280</v>
      </c>
      <c r="I25" s="47" t="s">
        <v>211</v>
      </c>
      <c r="J25" s="104">
        <v>89000</v>
      </c>
      <c r="K25" s="106">
        <f t="shared" si="1"/>
        <v>0</v>
      </c>
      <c r="L25" s="26"/>
      <c r="M25" s="40"/>
      <c r="N25" s="26"/>
      <c r="O25" s="41"/>
      <c r="P25" s="41"/>
      <c r="Q25" s="42"/>
    </row>
    <row r="26" spans="1:17" s="64" customFormat="1" ht="30" customHeight="1">
      <c r="A26" s="91">
        <v>43279</v>
      </c>
      <c r="B26" s="58" t="s">
        <v>195</v>
      </c>
      <c r="C26" s="58" t="s">
        <v>203</v>
      </c>
      <c r="D26" s="25" t="s">
        <v>38</v>
      </c>
      <c r="E26" s="25" t="s">
        <v>204</v>
      </c>
      <c r="F26" s="63"/>
      <c r="G26" s="63">
        <v>13000</v>
      </c>
      <c r="H26" s="66">
        <v>43280</v>
      </c>
      <c r="I26" s="47" t="s">
        <v>212</v>
      </c>
      <c r="J26" s="63">
        <v>13000</v>
      </c>
      <c r="K26" s="106">
        <f t="shared" si="1"/>
        <v>0</v>
      </c>
      <c r="L26" s="26"/>
      <c r="M26" s="40"/>
      <c r="N26" s="26"/>
      <c r="O26" s="41"/>
      <c r="P26" s="41"/>
      <c r="Q26" s="42"/>
    </row>
    <row r="27" spans="1:17" s="64" customFormat="1" ht="30" customHeight="1">
      <c r="A27" s="91">
        <v>43279</v>
      </c>
      <c r="B27" s="58" t="s">
        <v>196</v>
      </c>
      <c r="C27" s="58" t="s">
        <v>205</v>
      </c>
      <c r="D27" s="25" t="s">
        <v>38</v>
      </c>
      <c r="E27" s="25" t="s">
        <v>206</v>
      </c>
      <c r="F27" s="63"/>
      <c r="G27" s="63">
        <v>27250</v>
      </c>
      <c r="H27" s="66">
        <v>43280</v>
      </c>
      <c r="I27" s="47" t="s">
        <v>213</v>
      </c>
      <c r="J27" s="63">
        <v>27250</v>
      </c>
      <c r="K27" s="106">
        <f t="shared" si="1"/>
        <v>0</v>
      </c>
      <c r="L27" s="26"/>
      <c r="M27" s="40"/>
      <c r="N27" s="26"/>
      <c r="O27" s="41"/>
      <c r="P27" s="41"/>
      <c r="Q27" s="42"/>
    </row>
    <row r="28" spans="1:17" s="64" customFormat="1" ht="36.75" customHeight="1" hidden="1">
      <c r="A28" s="91"/>
      <c r="B28" s="58"/>
      <c r="C28" s="58"/>
      <c r="D28" s="25"/>
      <c r="E28" s="25"/>
      <c r="F28" s="63"/>
      <c r="G28" s="63"/>
      <c r="H28" s="66"/>
      <c r="I28" s="47"/>
      <c r="J28" s="63"/>
      <c r="K28" s="106">
        <f t="shared" si="1"/>
        <v>0</v>
      </c>
      <c r="L28" s="26"/>
      <c r="M28" s="40"/>
      <c r="N28" s="26"/>
      <c r="O28" s="41"/>
      <c r="P28" s="41"/>
      <c r="Q28" s="42"/>
    </row>
    <row r="29" spans="1:17" s="44" customFormat="1" ht="44.25" customHeight="1" hidden="1">
      <c r="A29" s="108"/>
      <c r="B29" s="41"/>
      <c r="C29" s="84"/>
      <c r="D29" s="84"/>
      <c r="E29" s="41"/>
      <c r="F29" s="87"/>
      <c r="G29" s="87"/>
      <c r="H29" s="88"/>
      <c r="I29" s="87"/>
      <c r="J29" s="87"/>
      <c r="K29" s="106"/>
      <c r="L29" s="26"/>
      <c r="M29" s="40"/>
      <c r="N29" s="26"/>
      <c r="O29" s="41"/>
      <c r="P29" s="41"/>
      <c r="Q29" s="42"/>
    </row>
    <row r="30" spans="1:17" s="44" customFormat="1" ht="39.75" customHeight="1" hidden="1">
      <c r="A30" s="91"/>
      <c r="B30" s="41"/>
      <c r="C30" s="85"/>
      <c r="D30" s="84"/>
      <c r="E30" s="41"/>
      <c r="F30" s="73"/>
      <c r="G30" s="90"/>
      <c r="H30" s="83"/>
      <c r="I30" s="89"/>
      <c r="J30" s="73"/>
      <c r="K30" s="106"/>
      <c r="L30" s="73"/>
      <c r="M30" s="73"/>
      <c r="N30" s="73"/>
      <c r="O30" s="73"/>
      <c r="P30" s="73"/>
      <c r="Q30" s="100"/>
    </row>
    <row r="31" spans="1:17" s="86" customFormat="1" ht="17.25" customHeight="1" thickBot="1">
      <c r="A31" s="109"/>
      <c r="B31" s="110"/>
      <c r="C31" s="110"/>
      <c r="D31" s="110"/>
      <c r="E31" s="110"/>
      <c r="F31" s="111">
        <f>SUM(F12:F30)</f>
        <v>0</v>
      </c>
      <c r="G31" s="111">
        <f>SUM(G12:G30)</f>
        <v>3798003.13</v>
      </c>
      <c r="H31" s="112"/>
      <c r="I31" s="113"/>
      <c r="J31" s="111">
        <f>SUM(J12:J30)</f>
        <v>3798003.13</v>
      </c>
      <c r="K31" s="111">
        <f>SUM(K12:K30)</f>
        <v>0</v>
      </c>
      <c r="L31" s="110"/>
      <c r="M31" s="110"/>
      <c r="N31" s="110"/>
      <c r="O31" s="110"/>
      <c r="P31" s="110"/>
      <c r="Q31" s="114"/>
    </row>
    <row r="32" spans="1:17" s="44" customFormat="1" ht="17.25" customHeight="1">
      <c r="A32" s="3"/>
      <c r="B32" s="1"/>
      <c r="C32" s="1"/>
      <c r="D32" s="1"/>
      <c r="E32" s="1"/>
      <c r="F32" s="1"/>
      <c r="G32" s="1"/>
      <c r="H32" s="61"/>
      <c r="I32" s="51"/>
      <c r="J32" s="1"/>
      <c r="K32" s="10"/>
      <c r="L32" s="1"/>
      <c r="M32" s="1"/>
      <c r="N32" s="1"/>
      <c r="O32" s="1"/>
      <c r="P32" s="1"/>
      <c r="Q32" s="1"/>
    </row>
    <row r="33" spans="1:13" ht="11.25">
      <c r="A33" s="69" t="s">
        <v>36</v>
      </c>
      <c r="B33" s="3"/>
      <c r="H33" s="1"/>
      <c r="I33" s="1"/>
      <c r="K33" s="18"/>
      <c r="L33" s="61" t="s">
        <v>40</v>
      </c>
      <c r="M33" s="51"/>
    </row>
    <row r="34" spans="1:13" ht="11.25">
      <c r="A34" s="69"/>
      <c r="B34" s="3"/>
      <c r="H34" s="10"/>
      <c r="I34" s="1"/>
      <c r="K34" s="18"/>
      <c r="L34" s="61"/>
      <c r="M34" s="51"/>
    </row>
    <row r="35" spans="1:17" ht="11.25">
      <c r="A35" s="70"/>
      <c r="B35" s="68"/>
      <c r="C35" s="138" t="s">
        <v>32</v>
      </c>
      <c r="D35" s="138"/>
      <c r="H35" s="1"/>
      <c r="I35" s="1"/>
      <c r="J35" s="18"/>
      <c r="K35" s="18"/>
      <c r="L35" s="71"/>
      <c r="M35" s="138" t="s">
        <v>41</v>
      </c>
      <c r="N35" s="138"/>
      <c r="O35" s="138"/>
      <c r="P35" s="138"/>
      <c r="Q35" s="11"/>
    </row>
    <row r="36" spans="1:17" ht="11.25">
      <c r="A36" s="61"/>
      <c r="B36" s="3"/>
      <c r="C36" s="136" t="s">
        <v>33</v>
      </c>
      <c r="D36" s="136"/>
      <c r="H36" s="1"/>
      <c r="I36" s="1"/>
      <c r="J36" s="18"/>
      <c r="K36" s="18"/>
      <c r="L36" s="72"/>
      <c r="M36" s="136" t="s">
        <v>42</v>
      </c>
      <c r="N36" s="136"/>
      <c r="O36" s="136"/>
      <c r="P36" s="136"/>
      <c r="Q36" s="72"/>
    </row>
    <row r="37" spans="1:13" ht="11.25">
      <c r="A37" s="133"/>
      <c r="B37" s="133"/>
      <c r="C37" s="133"/>
      <c r="D37" s="133"/>
      <c r="L37" s="136"/>
      <c r="M37" s="136"/>
    </row>
  </sheetData>
  <sheetProtection password="C1B6" sheet="1" objects="1" scenarios="1"/>
  <mergeCells count="16">
    <mergeCell ref="C36:D36"/>
    <mergeCell ref="A37:D37"/>
    <mergeCell ref="L37:M37"/>
    <mergeCell ref="H9:J9"/>
    <mergeCell ref="L9:N9"/>
    <mergeCell ref="M35:P35"/>
    <mergeCell ref="M36:P36"/>
    <mergeCell ref="O9:Q9"/>
    <mergeCell ref="H10:J10"/>
    <mergeCell ref="C35:D35"/>
    <mergeCell ref="A1:Q1"/>
    <mergeCell ref="A2:Q2"/>
    <mergeCell ref="A3:Q3"/>
    <mergeCell ref="A5:Q5"/>
    <mergeCell ref="A6:Q6"/>
    <mergeCell ref="A7:Q7"/>
  </mergeCells>
  <printOptions/>
  <pageMargins left="0.24" right="0.49" top="0.2" bottom="0.47" header="0.5" footer="0.5"/>
  <pageSetup horizontalDpi="600" verticalDpi="600" orientation="landscape" paperSize="5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51"/>
  <sheetViews>
    <sheetView zoomScale="90" zoomScaleNormal="90" zoomScalePageLayoutView="0" workbookViewId="0" topLeftCell="A4">
      <pane xSplit="1" ySplit="8" topLeftCell="B12" activePane="bottomRight" state="frozen"/>
      <selection pane="topLeft" activeCell="E19" sqref="E19"/>
      <selection pane="topRight" activeCell="E19" sqref="E19"/>
      <selection pane="bottomLeft" activeCell="E19" sqref="E19"/>
      <selection pane="bottomRight" activeCell="E12" sqref="E12"/>
    </sheetView>
  </sheetViews>
  <sheetFormatPr defaultColWidth="9.140625" defaultRowHeight="12.75"/>
  <cols>
    <col min="1" max="1" width="9.57421875" style="3" customWidth="1"/>
    <col min="2" max="2" width="7.28125" style="3" customWidth="1"/>
    <col min="3" max="3" width="9.421875" style="1" customWidth="1"/>
    <col min="4" max="4" width="15.28125" style="1" customWidth="1"/>
    <col min="5" max="5" width="37.421875" style="1" customWidth="1"/>
    <col min="6" max="6" width="12.140625" style="1" customWidth="1"/>
    <col min="7" max="7" width="15.00390625" style="18" customWidth="1"/>
    <col min="8" max="8" width="15.421875" style="61" customWidth="1"/>
    <col min="9" max="9" width="9.57421875" style="117" customWidth="1"/>
    <col min="10" max="10" width="14.140625" style="1" customWidth="1"/>
    <col min="11" max="11" width="16.28125" style="1" customWidth="1"/>
    <col min="12" max="12" width="10.57421875" style="1" customWidth="1"/>
    <col min="13" max="13" width="10.140625" style="1" customWidth="1"/>
    <col min="14" max="15" width="10.00390625" style="1" customWidth="1"/>
    <col min="16" max="16" width="7.00390625" style="1" customWidth="1"/>
    <col min="17" max="17" width="9.00390625" style="1" hidden="1" customWidth="1"/>
    <col min="18" max="18" width="9.140625" style="1" customWidth="1"/>
    <col min="19" max="19" width="16.57421875" style="1" customWidth="1"/>
    <col min="20" max="16384" width="9.140625" style="1" customWidth="1"/>
  </cols>
  <sheetData>
    <row r="1" spans="1:17" ht="11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1.25">
      <c r="A2" s="133" t="s">
        <v>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ht="11.25">
      <c r="A3" s="133" t="s">
        <v>30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ht="11.25">
      <c r="I4" s="117" t="s">
        <v>47</v>
      </c>
    </row>
    <row r="5" spans="1:17" ht="11.25">
      <c r="A5" s="133" t="s">
        <v>37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.25">
      <c r="A6" s="134" t="str">
        <f>'Fund 100 (Payroll)'!A6:Q6</f>
        <v>As of June 1-30, 2018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</row>
    <row r="7" spans="1:17" ht="11.25">
      <c r="A7" s="135" t="s">
        <v>31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</row>
    <row r="8" spans="1:17" ht="12" thickBot="1">
      <c r="A8" s="16"/>
      <c r="B8" s="16"/>
      <c r="C8" s="16"/>
      <c r="D8" s="16"/>
      <c r="E8" s="16"/>
      <c r="F8" s="16"/>
      <c r="G8" s="79"/>
      <c r="H8" s="62"/>
      <c r="I8" s="115"/>
      <c r="J8" s="16"/>
      <c r="K8" s="16"/>
      <c r="L8" s="16"/>
      <c r="M8" s="16"/>
      <c r="N8" s="16"/>
      <c r="O8" s="16"/>
      <c r="P8" s="16"/>
      <c r="Q8" s="16"/>
    </row>
    <row r="9" spans="1:17" s="6" customFormat="1" ht="11.25">
      <c r="A9" s="2" t="s">
        <v>1</v>
      </c>
      <c r="B9" s="4" t="s">
        <v>34</v>
      </c>
      <c r="C9" s="4" t="s">
        <v>35</v>
      </c>
      <c r="D9" s="4" t="s">
        <v>3</v>
      </c>
      <c r="E9" s="4" t="s">
        <v>4</v>
      </c>
      <c r="F9" s="4" t="s">
        <v>5</v>
      </c>
      <c r="G9" s="80" t="s">
        <v>6</v>
      </c>
      <c r="H9" s="137" t="s">
        <v>7</v>
      </c>
      <c r="I9" s="137"/>
      <c r="J9" s="137"/>
      <c r="K9" s="4" t="s">
        <v>8</v>
      </c>
      <c r="L9" s="137" t="s">
        <v>9</v>
      </c>
      <c r="M9" s="137"/>
      <c r="N9" s="137"/>
      <c r="O9" s="137" t="s">
        <v>10</v>
      </c>
      <c r="P9" s="137"/>
      <c r="Q9" s="139"/>
    </row>
    <row r="10" spans="1:17" s="6" customFormat="1" ht="11.25">
      <c r="A10" s="7" t="s">
        <v>6</v>
      </c>
      <c r="B10" s="5"/>
      <c r="C10" s="5"/>
      <c r="D10" s="5" t="s">
        <v>12</v>
      </c>
      <c r="E10" s="5" t="s">
        <v>13</v>
      </c>
      <c r="F10" s="5" t="s">
        <v>14</v>
      </c>
      <c r="G10" s="81" t="str">
        <f>'Fund 100 (Payroll)'!G10</f>
        <v>06/01/2018 to</v>
      </c>
      <c r="H10" s="140" t="str">
        <f>'Fund 100 (Payroll)'!H10:J10</f>
        <v>06/01/2018 - 06/30/2018</v>
      </c>
      <c r="I10" s="140"/>
      <c r="J10" s="140"/>
      <c r="K10" s="5" t="s">
        <v>15</v>
      </c>
      <c r="L10" s="5" t="s">
        <v>16</v>
      </c>
      <c r="M10" s="5" t="s">
        <v>17</v>
      </c>
      <c r="N10" s="5" t="s">
        <v>18</v>
      </c>
      <c r="O10" s="5" t="s">
        <v>19</v>
      </c>
      <c r="P10" s="5" t="s">
        <v>19</v>
      </c>
      <c r="Q10" s="99" t="s">
        <v>19</v>
      </c>
    </row>
    <row r="11" spans="1:17" s="6" customFormat="1" ht="11.25">
      <c r="A11" s="7"/>
      <c r="B11" s="5"/>
      <c r="C11" s="5"/>
      <c r="D11" s="5" t="s">
        <v>20</v>
      </c>
      <c r="E11" s="5" t="s">
        <v>21</v>
      </c>
      <c r="F11" s="94">
        <f>'Fund 100 (Payroll)'!F11</f>
        <v>43252</v>
      </c>
      <c r="G11" s="95" t="str">
        <f>'Fund 100 (Payroll)'!G11</f>
        <v>As of June 1-30, 2018</v>
      </c>
      <c r="H11" s="94" t="s">
        <v>1</v>
      </c>
      <c r="I11" s="116" t="s">
        <v>34</v>
      </c>
      <c r="J11" s="5" t="s">
        <v>22</v>
      </c>
      <c r="K11" s="97" t="str">
        <f>A6</f>
        <v>As of June 1-30, 2018</v>
      </c>
      <c r="L11" s="5" t="s">
        <v>23</v>
      </c>
      <c r="M11" s="5" t="s">
        <v>24</v>
      </c>
      <c r="N11" s="5" t="s">
        <v>24</v>
      </c>
      <c r="O11" s="5" t="s">
        <v>25</v>
      </c>
      <c r="P11" s="5" t="s">
        <v>26</v>
      </c>
      <c r="Q11" s="99" t="s">
        <v>27</v>
      </c>
    </row>
    <row r="12" spans="1:19" s="64" customFormat="1" ht="36.75" customHeight="1">
      <c r="A12" s="91">
        <v>43252</v>
      </c>
      <c r="B12" s="58" t="s">
        <v>76</v>
      </c>
      <c r="C12" s="58" t="s">
        <v>77</v>
      </c>
      <c r="D12" s="25" t="s">
        <v>78</v>
      </c>
      <c r="E12" s="25" t="s">
        <v>79</v>
      </c>
      <c r="F12" s="63"/>
      <c r="G12" s="63">
        <v>43560</v>
      </c>
      <c r="H12" s="66">
        <v>43271</v>
      </c>
      <c r="I12" s="47" t="s">
        <v>131</v>
      </c>
      <c r="J12" s="63">
        <v>43560</v>
      </c>
      <c r="K12" s="98">
        <f>F12+G12-J12</f>
        <v>0</v>
      </c>
      <c r="L12" s="26"/>
      <c r="M12" s="40"/>
      <c r="N12" s="26"/>
      <c r="O12" s="41"/>
      <c r="P12" s="41"/>
      <c r="Q12" s="42"/>
      <c r="S12" s="82"/>
    </row>
    <row r="13" spans="1:19" s="64" customFormat="1" ht="36.75" customHeight="1">
      <c r="A13" s="91">
        <v>43255</v>
      </c>
      <c r="B13" s="58" t="s">
        <v>80</v>
      </c>
      <c r="C13" s="58" t="s">
        <v>81</v>
      </c>
      <c r="D13" s="25" t="s">
        <v>38</v>
      </c>
      <c r="E13" s="25" t="s">
        <v>171</v>
      </c>
      <c r="F13" s="63"/>
      <c r="G13" s="63">
        <v>12540</v>
      </c>
      <c r="H13" s="66">
        <v>43271</v>
      </c>
      <c r="I13" s="47" t="s">
        <v>242</v>
      </c>
      <c r="J13" s="63">
        <v>12540</v>
      </c>
      <c r="K13" s="98">
        <f>F13+G13-J13</f>
        <v>0</v>
      </c>
      <c r="L13" s="26"/>
      <c r="M13" s="40"/>
      <c r="N13" s="26"/>
      <c r="O13" s="41"/>
      <c r="P13" s="41"/>
      <c r="Q13" s="42"/>
      <c r="S13" s="82"/>
    </row>
    <row r="14" spans="1:19" s="64" customFormat="1" ht="36.75" customHeight="1">
      <c r="A14" s="91">
        <v>43256</v>
      </c>
      <c r="B14" s="58" t="s">
        <v>82</v>
      </c>
      <c r="C14" s="58" t="s">
        <v>83</v>
      </c>
      <c r="D14" s="25" t="s">
        <v>38</v>
      </c>
      <c r="E14" s="25" t="s">
        <v>84</v>
      </c>
      <c r="F14" s="63"/>
      <c r="G14" s="63">
        <v>10000</v>
      </c>
      <c r="H14" s="66">
        <v>43276</v>
      </c>
      <c r="I14" s="47" t="s">
        <v>183</v>
      </c>
      <c r="J14" s="63">
        <v>10000</v>
      </c>
      <c r="K14" s="98">
        <f>F14+G14-J14</f>
        <v>0</v>
      </c>
      <c r="L14" s="26"/>
      <c r="M14" s="40"/>
      <c r="N14" s="26"/>
      <c r="O14" s="41"/>
      <c r="P14" s="41"/>
      <c r="Q14" s="42"/>
      <c r="S14" s="82"/>
    </row>
    <row r="15" spans="1:19" s="64" customFormat="1" ht="36.75" customHeight="1">
      <c r="A15" s="91">
        <v>43256</v>
      </c>
      <c r="B15" s="58" t="s">
        <v>85</v>
      </c>
      <c r="C15" s="58" t="s">
        <v>86</v>
      </c>
      <c r="D15" s="25" t="s">
        <v>38</v>
      </c>
      <c r="E15" s="25" t="s">
        <v>172</v>
      </c>
      <c r="F15" s="63"/>
      <c r="G15" s="63">
        <v>47000</v>
      </c>
      <c r="H15" s="66">
        <v>43276</v>
      </c>
      <c r="I15" s="47" t="s">
        <v>146</v>
      </c>
      <c r="J15" s="63">
        <v>47000</v>
      </c>
      <c r="K15" s="98">
        <f>F15+G15-J15</f>
        <v>0</v>
      </c>
      <c r="L15" s="26"/>
      <c r="M15" s="40"/>
      <c r="N15" s="26"/>
      <c r="O15" s="41"/>
      <c r="P15" s="41"/>
      <c r="Q15" s="42"/>
      <c r="S15" s="82"/>
    </row>
    <row r="16" spans="1:19" s="64" customFormat="1" ht="54" customHeight="1">
      <c r="A16" s="91">
        <v>43256</v>
      </c>
      <c r="B16" s="58" t="s">
        <v>87</v>
      </c>
      <c r="C16" s="58" t="s">
        <v>88</v>
      </c>
      <c r="D16" s="25" t="s">
        <v>38</v>
      </c>
      <c r="E16" s="25" t="s">
        <v>89</v>
      </c>
      <c r="F16" s="63"/>
      <c r="G16" s="63">
        <v>12464.06</v>
      </c>
      <c r="H16" s="66">
        <v>43271</v>
      </c>
      <c r="I16" s="47" t="s">
        <v>128</v>
      </c>
      <c r="J16" s="63">
        <v>12464.06</v>
      </c>
      <c r="K16" s="98"/>
      <c r="L16" s="26"/>
      <c r="M16" s="40"/>
      <c r="N16" s="26"/>
      <c r="O16" s="41"/>
      <c r="P16" s="41"/>
      <c r="Q16" s="42"/>
      <c r="S16" s="82"/>
    </row>
    <row r="17" spans="1:19" s="64" customFormat="1" ht="54" customHeight="1">
      <c r="A17" s="91">
        <v>43256</v>
      </c>
      <c r="B17" s="58" t="s">
        <v>90</v>
      </c>
      <c r="C17" s="58" t="s">
        <v>91</v>
      </c>
      <c r="D17" s="25" t="s">
        <v>38</v>
      </c>
      <c r="E17" s="25" t="s">
        <v>173</v>
      </c>
      <c r="F17" s="63"/>
      <c r="G17" s="63">
        <v>12464.06</v>
      </c>
      <c r="H17" s="66">
        <v>43271</v>
      </c>
      <c r="I17" s="47" t="s">
        <v>127</v>
      </c>
      <c r="J17" s="63">
        <v>12464.06</v>
      </c>
      <c r="K17" s="98">
        <f aca="true" t="shared" si="0" ref="K17:K44">F17+G17-J17</f>
        <v>0</v>
      </c>
      <c r="L17" s="26"/>
      <c r="M17" s="40"/>
      <c r="N17" s="26"/>
      <c r="O17" s="41"/>
      <c r="P17" s="41"/>
      <c r="Q17" s="42"/>
      <c r="S17" s="82"/>
    </row>
    <row r="18" spans="1:19" s="64" customFormat="1" ht="36.75" customHeight="1">
      <c r="A18" s="91">
        <v>43259</v>
      </c>
      <c r="B18" s="58" t="s">
        <v>92</v>
      </c>
      <c r="C18" s="58" t="s">
        <v>93</v>
      </c>
      <c r="D18" s="25" t="s">
        <v>38</v>
      </c>
      <c r="E18" s="25" t="s">
        <v>174</v>
      </c>
      <c r="F18" s="63"/>
      <c r="G18" s="63">
        <v>51423.75</v>
      </c>
      <c r="H18" s="66">
        <v>43271</v>
      </c>
      <c r="I18" s="47" t="s">
        <v>243</v>
      </c>
      <c r="J18" s="63">
        <v>51423.75</v>
      </c>
      <c r="K18" s="98">
        <f t="shared" si="0"/>
        <v>0</v>
      </c>
      <c r="L18" s="26"/>
      <c r="M18" s="40"/>
      <c r="N18" s="26"/>
      <c r="O18" s="41"/>
      <c r="P18" s="41"/>
      <c r="Q18" s="42"/>
      <c r="S18" s="82"/>
    </row>
    <row r="19" spans="1:19" s="64" customFormat="1" ht="36.75" customHeight="1">
      <c r="A19" s="91">
        <v>43259</v>
      </c>
      <c r="B19" s="58" t="s">
        <v>175</v>
      </c>
      <c r="C19" s="58" t="s">
        <v>124</v>
      </c>
      <c r="D19" s="25" t="s">
        <v>38</v>
      </c>
      <c r="E19" s="25" t="s">
        <v>125</v>
      </c>
      <c r="F19" s="63"/>
      <c r="G19" s="63">
        <v>47799.34</v>
      </c>
      <c r="H19" s="66">
        <v>43271</v>
      </c>
      <c r="I19" s="47" t="s">
        <v>132</v>
      </c>
      <c r="J19" s="63">
        <v>47799.34</v>
      </c>
      <c r="K19" s="98">
        <f t="shared" si="0"/>
        <v>0</v>
      </c>
      <c r="L19" s="26"/>
      <c r="M19" s="40"/>
      <c r="N19" s="26"/>
      <c r="O19" s="41"/>
      <c r="P19" s="41"/>
      <c r="Q19" s="42"/>
      <c r="S19" s="82"/>
    </row>
    <row r="20" spans="1:19" s="64" customFormat="1" ht="36.75" customHeight="1">
      <c r="A20" s="91">
        <v>43259</v>
      </c>
      <c r="B20" s="58" t="s">
        <v>94</v>
      </c>
      <c r="C20" s="58" t="s">
        <v>95</v>
      </c>
      <c r="D20" s="25" t="s">
        <v>38</v>
      </c>
      <c r="E20" s="25" t="s">
        <v>176</v>
      </c>
      <c r="F20" s="63"/>
      <c r="G20" s="63">
        <v>95835</v>
      </c>
      <c r="H20" s="66">
        <v>43276</v>
      </c>
      <c r="I20" s="47" t="s">
        <v>188</v>
      </c>
      <c r="J20" s="63">
        <v>95835</v>
      </c>
      <c r="K20" s="98">
        <f t="shared" si="0"/>
        <v>0</v>
      </c>
      <c r="L20" s="26"/>
      <c r="M20" s="40"/>
      <c r="N20" s="26"/>
      <c r="O20" s="41"/>
      <c r="P20" s="41"/>
      <c r="Q20" s="42"/>
      <c r="S20" s="82"/>
    </row>
    <row r="21" spans="1:19" s="64" customFormat="1" ht="36.75" customHeight="1">
      <c r="A21" s="91">
        <v>43259</v>
      </c>
      <c r="B21" s="58" t="s">
        <v>96</v>
      </c>
      <c r="C21" s="58" t="s">
        <v>97</v>
      </c>
      <c r="D21" s="25" t="s">
        <v>38</v>
      </c>
      <c r="E21" s="25" t="s">
        <v>98</v>
      </c>
      <c r="F21" s="63"/>
      <c r="G21" s="63">
        <v>32306.25</v>
      </c>
      <c r="H21" s="66">
        <v>43271</v>
      </c>
      <c r="I21" s="47" t="s">
        <v>130</v>
      </c>
      <c r="J21" s="63">
        <v>32306.25</v>
      </c>
      <c r="K21" s="98">
        <f t="shared" si="0"/>
        <v>0</v>
      </c>
      <c r="L21" s="26"/>
      <c r="M21" s="40"/>
      <c r="N21" s="26"/>
      <c r="O21" s="41"/>
      <c r="P21" s="41"/>
      <c r="Q21" s="42"/>
      <c r="S21" s="82"/>
    </row>
    <row r="22" spans="1:19" s="64" customFormat="1" ht="36.75" customHeight="1">
      <c r="A22" s="66">
        <v>43259</v>
      </c>
      <c r="B22" s="58" t="s">
        <v>99</v>
      </c>
      <c r="C22" s="58" t="s">
        <v>100</v>
      </c>
      <c r="D22" s="25" t="s">
        <v>38</v>
      </c>
      <c r="E22" s="25" t="s">
        <v>178</v>
      </c>
      <c r="F22" s="63"/>
      <c r="G22" s="63">
        <v>31218.75</v>
      </c>
      <c r="H22" s="66">
        <v>43271</v>
      </c>
      <c r="I22" s="47" t="s">
        <v>129</v>
      </c>
      <c r="J22" s="63">
        <v>31218.75</v>
      </c>
      <c r="K22" s="98">
        <f t="shared" si="0"/>
        <v>0</v>
      </c>
      <c r="L22" s="26"/>
      <c r="M22" s="40"/>
      <c r="N22" s="26"/>
      <c r="O22" s="41"/>
      <c r="P22" s="41"/>
      <c r="Q22" s="42"/>
      <c r="S22" s="82"/>
    </row>
    <row r="23" spans="1:19" s="64" customFormat="1" ht="36.75" customHeight="1">
      <c r="A23" s="66">
        <v>43259</v>
      </c>
      <c r="B23" s="58" t="s">
        <v>101</v>
      </c>
      <c r="C23" s="58" t="s">
        <v>102</v>
      </c>
      <c r="D23" s="25" t="s">
        <v>38</v>
      </c>
      <c r="E23" s="25" t="s">
        <v>103</v>
      </c>
      <c r="F23" s="63"/>
      <c r="G23" s="63">
        <v>59778.75</v>
      </c>
      <c r="H23" s="66">
        <v>43276</v>
      </c>
      <c r="I23" s="47" t="s">
        <v>185</v>
      </c>
      <c r="J23" s="63">
        <v>59778.75</v>
      </c>
      <c r="K23" s="98">
        <f t="shared" si="0"/>
        <v>0</v>
      </c>
      <c r="L23" s="26"/>
      <c r="M23" s="40"/>
      <c r="N23" s="26"/>
      <c r="O23" s="41"/>
      <c r="P23" s="41"/>
      <c r="Q23" s="42"/>
      <c r="S23" s="82"/>
    </row>
    <row r="24" spans="1:19" s="64" customFormat="1" ht="36.75" customHeight="1">
      <c r="A24" s="66">
        <v>43259</v>
      </c>
      <c r="B24" s="58" t="s">
        <v>104</v>
      </c>
      <c r="C24" s="58" t="s">
        <v>105</v>
      </c>
      <c r="D24" s="25" t="s">
        <v>38</v>
      </c>
      <c r="E24" s="25" t="s">
        <v>177</v>
      </c>
      <c r="F24" s="63"/>
      <c r="G24" s="63">
        <v>61721.25</v>
      </c>
      <c r="H24" s="66">
        <v>43276</v>
      </c>
      <c r="I24" s="47" t="s">
        <v>186</v>
      </c>
      <c r="J24" s="63">
        <v>61721.25</v>
      </c>
      <c r="K24" s="98">
        <f t="shared" si="0"/>
        <v>0</v>
      </c>
      <c r="L24" s="26"/>
      <c r="M24" s="40"/>
      <c r="N24" s="26"/>
      <c r="O24" s="41"/>
      <c r="P24" s="41"/>
      <c r="Q24" s="42"/>
      <c r="S24" s="82"/>
    </row>
    <row r="25" spans="1:19" s="64" customFormat="1" ht="36.75" customHeight="1">
      <c r="A25" s="41">
        <v>43259</v>
      </c>
      <c r="B25" s="41" t="s">
        <v>106</v>
      </c>
      <c r="C25" s="41" t="s">
        <v>107</v>
      </c>
      <c r="D25" s="41" t="s">
        <v>38</v>
      </c>
      <c r="E25" s="41" t="s">
        <v>179</v>
      </c>
      <c r="F25" s="120"/>
      <c r="G25" s="26">
        <v>57768.75</v>
      </c>
      <c r="H25" s="66">
        <v>43271</v>
      </c>
      <c r="I25" s="47" t="s">
        <v>133</v>
      </c>
      <c r="J25" s="63">
        <v>57768.75</v>
      </c>
      <c r="K25" s="98">
        <f t="shared" si="0"/>
        <v>0</v>
      </c>
      <c r="L25" s="26"/>
      <c r="M25" s="40"/>
      <c r="N25" s="26"/>
      <c r="O25" s="41"/>
      <c r="P25" s="41"/>
      <c r="Q25" s="42"/>
      <c r="S25" s="82"/>
    </row>
    <row r="26" spans="1:19" s="64" customFormat="1" ht="36.75" customHeight="1">
      <c r="A26" s="66">
        <v>43265</v>
      </c>
      <c r="B26" s="58" t="s">
        <v>108</v>
      </c>
      <c r="C26" s="58" t="s">
        <v>109</v>
      </c>
      <c r="D26" s="25" t="s">
        <v>38</v>
      </c>
      <c r="E26" s="25" t="s">
        <v>110</v>
      </c>
      <c r="F26" s="63"/>
      <c r="G26" s="63">
        <v>327657</v>
      </c>
      <c r="H26" s="66">
        <v>43276</v>
      </c>
      <c r="I26" s="47" t="s">
        <v>189</v>
      </c>
      <c r="J26" s="63">
        <v>327657</v>
      </c>
      <c r="K26" s="98">
        <f t="shared" si="0"/>
        <v>0</v>
      </c>
      <c r="L26" s="26"/>
      <c r="M26" s="40"/>
      <c r="N26" s="26"/>
      <c r="O26" s="41"/>
      <c r="P26" s="41"/>
      <c r="Q26" s="42"/>
      <c r="S26" s="82"/>
    </row>
    <row r="27" spans="1:19" s="64" customFormat="1" ht="36.75" customHeight="1">
      <c r="A27" s="27">
        <v>43265</v>
      </c>
      <c r="B27" s="41" t="s">
        <v>111</v>
      </c>
      <c r="C27" s="41" t="s">
        <v>112</v>
      </c>
      <c r="D27" s="41" t="s">
        <v>38</v>
      </c>
      <c r="E27" s="41" t="s">
        <v>113</v>
      </c>
      <c r="F27" s="120"/>
      <c r="G27" s="26">
        <v>7300</v>
      </c>
      <c r="H27" s="66">
        <v>43271</v>
      </c>
      <c r="I27" s="47" t="s">
        <v>126</v>
      </c>
      <c r="J27" s="63">
        <v>7300</v>
      </c>
      <c r="K27" s="98">
        <f t="shared" si="0"/>
        <v>0</v>
      </c>
      <c r="L27" s="26"/>
      <c r="M27" s="40"/>
      <c r="N27" s="26"/>
      <c r="O27" s="41"/>
      <c r="P27" s="41"/>
      <c r="Q27" s="42"/>
      <c r="S27" s="82"/>
    </row>
    <row r="28" spans="1:19" s="64" customFormat="1" ht="36.75" customHeight="1">
      <c r="A28" s="91">
        <v>43269</v>
      </c>
      <c r="B28" s="58" t="s">
        <v>114</v>
      </c>
      <c r="C28" s="58" t="s">
        <v>115</v>
      </c>
      <c r="D28" s="25" t="s">
        <v>38</v>
      </c>
      <c r="E28" s="25" t="s">
        <v>180</v>
      </c>
      <c r="F28" s="63"/>
      <c r="G28" s="63">
        <v>62265</v>
      </c>
      <c r="H28" s="66">
        <v>43276</v>
      </c>
      <c r="I28" s="41" t="s">
        <v>187</v>
      </c>
      <c r="J28" s="26">
        <v>62265</v>
      </c>
      <c r="K28" s="98">
        <f t="shared" si="0"/>
        <v>0</v>
      </c>
      <c r="L28" s="26"/>
      <c r="M28" s="40"/>
      <c r="N28" s="26"/>
      <c r="O28" s="41"/>
      <c r="P28" s="41"/>
      <c r="Q28" s="42"/>
      <c r="S28" s="82"/>
    </row>
    <row r="29" spans="1:19" s="64" customFormat="1" ht="36.75" customHeight="1">
      <c r="A29" s="91">
        <v>43269</v>
      </c>
      <c r="B29" s="58" t="s">
        <v>116</v>
      </c>
      <c r="C29" s="58" t="s">
        <v>117</v>
      </c>
      <c r="D29" s="25" t="s">
        <v>38</v>
      </c>
      <c r="E29" s="25" t="s">
        <v>118</v>
      </c>
      <c r="F29" s="63"/>
      <c r="G29" s="63">
        <v>16087.5</v>
      </c>
      <c r="H29" s="66">
        <v>43276</v>
      </c>
      <c r="I29" s="47" t="s">
        <v>182</v>
      </c>
      <c r="J29" s="63">
        <v>16087.5</v>
      </c>
      <c r="K29" s="98">
        <f t="shared" si="0"/>
        <v>0</v>
      </c>
      <c r="L29" s="26"/>
      <c r="M29" s="40"/>
      <c r="N29" s="26"/>
      <c r="O29" s="41"/>
      <c r="P29" s="41"/>
      <c r="Q29" s="42"/>
      <c r="S29" s="82"/>
    </row>
    <row r="30" spans="1:19" s="64" customFormat="1" ht="36.75" customHeight="1">
      <c r="A30" s="91">
        <v>43272</v>
      </c>
      <c r="B30" s="58" t="s">
        <v>119</v>
      </c>
      <c r="C30" s="58" t="s">
        <v>120</v>
      </c>
      <c r="D30" s="25" t="s">
        <v>38</v>
      </c>
      <c r="E30" s="25" t="s">
        <v>167</v>
      </c>
      <c r="F30" s="63"/>
      <c r="G30" s="63">
        <v>49788.75</v>
      </c>
      <c r="H30" s="66">
        <v>43276</v>
      </c>
      <c r="I30" s="47" t="s">
        <v>184</v>
      </c>
      <c r="J30" s="63">
        <v>49788.75</v>
      </c>
      <c r="K30" s="98">
        <f t="shared" si="0"/>
        <v>0</v>
      </c>
      <c r="L30" s="26"/>
      <c r="M30" s="40"/>
      <c r="N30" s="26"/>
      <c r="O30" s="41"/>
      <c r="P30" s="41"/>
      <c r="Q30" s="42"/>
      <c r="S30" s="82"/>
    </row>
    <row r="31" spans="1:19" s="64" customFormat="1" ht="36.75" customHeight="1">
      <c r="A31" s="91">
        <v>43273</v>
      </c>
      <c r="B31" s="58" t="s">
        <v>121</v>
      </c>
      <c r="C31" s="58" t="s">
        <v>122</v>
      </c>
      <c r="D31" s="25" t="s">
        <v>38</v>
      </c>
      <c r="E31" s="25" t="s">
        <v>123</v>
      </c>
      <c r="F31" s="63"/>
      <c r="G31" s="63">
        <v>10500</v>
      </c>
      <c r="H31" s="66">
        <v>43276</v>
      </c>
      <c r="I31" s="47" t="s">
        <v>181</v>
      </c>
      <c r="J31" s="63">
        <v>10500</v>
      </c>
      <c r="K31" s="98">
        <f t="shared" si="0"/>
        <v>0</v>
      </c>
      <c r="L31" s="26"/>
      <c r="M31" s="40"/>
      <c r="N31" s="26"/>
      <c r="O31" s="41"/>
      <c r="P31" s="41"/>
      <c r="Q31" s="42"/>
      <c r="S31" s="82"/>
    </row>
    <row r="32" spans="1:19" s="64" customFormat="1" ht="36.75" customHeight="1">
      <c r="A32" s="91">
        <v>43276</v>
      </c>
      <c r="B32" s="58" t="s">
        <v>168</v>
      </c>
      <c r="C32" s="58" t="s">
        <v>169</v>
      </c>
      <c r="D32" s="25" t="s">
        <v>38</v>
      </c>
      <c r="E32" s="25" t="s">
        <v>170</v>
      </c>
      <c r="F32" s="63"/>
      <c r="G32" s="63">
        <v>10000</v>
      </c>
      <c r="H32" s="66">
        <v>43276</v>
      </c>
      <c r="I32" s="47" t="s">
        <v>183</v>
      </c>
      <c r="J32" s="63">
        <v>10000</v>
      </c>
      <c r="K32" s="98">
        <f t="shared" si="0"/>
        <v>0</v>
      </c>
      <c r="L32" s="26"/>
      <c r="M32" s="40"/>
      <c r="N32" s="26"/>
      <c r="O32" s="41"/>
      <c r="P32" s="41"/>
      <c r="Q32" s="42"/>
      <c r="S32" s="82"/>
    </row>
    <row r="33" spans="1:19" s="64" customFormat="1" ht="36.75" customHeight="1">
      <c r="A33" s="91">
        <v>43277</v>
      </c>
      <c r="B33" s="58" t="s">
        <v>214</v>
      </c>
      <c r="C33" s="58" t="s">
        <v>221</v>
      </c>
      <c r="D33" s="25" t="s">
        <v>38</v>
      </c>
      <c r="E33" s="25" t="s">
        <v>222</v>
      </c>
      <c r="F33" s="63"/>
      <c r="G33" s="63">
        <v>10500</v>
      </c>
      <c r="H33" s="66">
        <v>43279</v>
      </c>
      <c r="I33" s="47" t="s">
        <v>235</v>
      </c>
      <c r="J33" s="63">
        <v>10500</v>
      </c>
      <c r="K33" s="98">
        <f t="shared" si="0"/>
        <v>0</v>
      </c>
      <c r="L33" s="26"/>
      <c r="M33" s="40"/>
      <c r="N33" s="26"/>
      <c r="O33" s="41"/>
      <c r="P33" s="41"/>
      <c r="Q33" s="42"/>
      <c r="S33" s="82"/>
    </row>
    <row r="34" spans="1:19" s="64" customFormat="1" ht="36.75" customHeight="1">
      <c r="A34" s="91">
        <v>43277</v>
      </c>
      <c r="B34" s="58" t="s">
        <v>215</v>
      </c>
      <c r="C34" s="58" t="s">
        <v>223</v>
      </c>
      <c r="D34" s="25" t="s">
        <v>38</v>
      </c>
      <c r="E34" s="25" t="s">
        <v>224</v>
      </c>
      <c r="F34" s="63"/>
      <c r="G34" s="63">
        <v>27262.5</v>
      </c>
      <c r="H34" s="66">
        <v>43278</v>
      </c>
      <c r="I34" s="47" t="s">
        <v>236</v>
      </c>
      <c r="J34" s="63">
        <v>27262.5</v>
      </c>
      <c r="K34" s="98">
        <f t="shared" si="0"/>
        <v>0</v>
      </c>
      <c r="L34" s="26"/>
      <c r="M34" s="40"/>
      <c r="N34" s="26"/>
      <c r="O34" s="41"/>
      <c r="P34" s="41"/>
      <c r="Q34" s="42"/>
      <c r="S34" s="82"/>
    </row>
    <row r="35" spans="1:19" s="64" customFormat="1" ht="36.75" customHeight="1">
      <c r="A35" s="91">
        <v>43277</v>
      </c>
      <c r="B35" s="58" t="s">
        <v>216</v>
      </c>
      <c r="C35" s="58" t="s">
        <v>225</v>
      </c>
      <c r="D35" s="25" t="s">
        <v>38</v>
      </c>
      <c r="E35" s="25" t="s">
        <v>226</v>
      </c>
      <c r="F35" s="63"/>
      <c r="G35" s="63">
        <v>7610.16</v>
      </c>
      <c r="H35" s="66">
        <v>43278</v>
      </c>
      <c r="I35" s="47" t="s">
        <v>237</v>
      </c>
      <c r="J35" s="63">
        <v>7610.16</v>
      </c>
      <c r="K35" s="98">
        <f t="shared" si="0"/>
        <v>0</v>
      </c>
      <c r="L35" s="26"/>
      <c r="M35" s="40"/>
      <c r="N35" s="26"/>
      <c r="O35" s="41"/>
      <c r="P35" s="41"/>
      <c r="Q35" s="42"/>
      <c r="S35" s="82"/>
    </row>
    <row r="36" spans="1:19" s="64" customFormat="1" ht="36.75" customHeight="1">
      <c r="A36" s="91">
        <v>43277</v>
      </c>
      <c r="B36" s="58" t="s">
        <v>217</v>
      </c>
      <c r="C36" s="58" t="s">
        <v>227</v>
      </c>
      <c r="D36" s="25" t="s">
        <v>38</v>
      </c>
      <c r="E36" s="25" t="s">
        <v>228</v>
      </c>
      <c r="F36" s="63"/>
      <c r="G36" s="63">
        <v>47775</v>
      </c>
      <c r="H36" s="66">
        <v>43278</v>
      </c>
      <c r="I36" s="47" t="s">
        <v>238</v>
      </c>
      <c r="J36" s="63">
        <v>47775</v>
      </c>
      <c r="K36" s="98">
        <f t="shared" si="0"/>
        <v>0</v>
      </c>
      <c r="L36" s="26"/>
      <c r="M36" s="40"/>
      <c r="N36" s="26"/>
      <c r="O36" s="41"/>
      <c r="P36" s="41"/>
      <c r="Q36" s="42"/>
      <c r="S36" s="82"/>
    </row>
    <row r="37" spans="1:19" s="64" customFormat="1" ht="36.75" customHeight="1">
      <c r="A37" s="91">
        <v>43277</v>
      </c>
      <c r="B37" s="58" t="s">
        <v>218</v>
      </c>
      <c r="C37" s="58" t="s">
        <v>229</v>
      </c>
      <c r="D37" s="25" t="s">
        <v>38</v>
      </c>
      <c r="E37" s="25" t="s">
        <v>230</v>
      </c>
      <c r="F37" s="63"/>
      <c r="G37" s="63">
        <v>52500</v>
      </c>
      <c r="H37" s="66">
        <v>43278</v>
      </c>
      <c r="I37" s="47" t="s">
        <v>239</v>
      </c>
      <c r="J37" s="63">
        <v>52500</v>
      </c>
      <c r="K37" s="98">
        <f t="shared" si="0"/>
        <v>0</v>
      </c>
      <c r="L37" s="26"/>
      <c r="M37" s="40"/>
      <c r="N37" s="26"/>
      <c r="O37" s="41"/>
      <c r="P37" s="41"/>
      <c r="Q37" s="42"/>
      <c r="S37" s="82"/>
    </row>
    <row r="38" spans="1:19" s="64" customFormat="1" ht="36.75" customHeight="1">
      <c r="A38" s="91">
        <v>43279</v>
      </c>
      <c r="B38" s="58" t="s">
        <v>219</v>
      </c>
      <c r="C38" s="58" t="s">
        <v>231</v>
      </c>
      <c r="D38" s="25" t="s">
        <v>38</v>
      </c>
      <c r="E38" s="25" t="s">
        <v>232</v>
      </c>
      <c r="F38" s="63"/>
      <c r="G38" s="63">
        <v>340228</v>
      </c>
      <c r="H38" s="66">
        <v>43280</v>
      </c>
      <c r="I38" s="47" t="s">
        <v>240</v>
      </c>
      <c r="J38" s="63">
        <v>340228</v>
      </c>
      <c r="K38" s="98">
        <f t="shared" si="0"/>
        <v>0</v>
      </c>
      <c r="L38" s="26"/>
      <c r="M38" s="40"/>
      <c r="N38" s="26"/>
      <c r="O38" s="41"/>
      <c r="P38" s="41"/>
      <c r="Q38" s="42"/>
      <c r="S38" s="82"/>
    </row>
    <row r="39" spans="1:19" s="64" customFormat="1" ht="36.75" customHeight="1">
      <c r="A39" s="91">
        <v>43279</v>
      </c>
      <c r="B39" s="58" t="s">
        <v>220</v>
      </c>
      <c r="C39" s="58" t="s">
        <v>233</v>
      </c>
      <c r="D39" s="25" t="s">
        <v>38</v>
      </c>
      <c r="E39" s="25" t="s">
        <v>234</v>
      </c>
      <c r="F39" s="63"/>
      <c r="G39" s="63">
        <v>7500</v>
      </c>
      <c r="H39" s="66">
        <v>43280</v>
      </c>
      <c r="I39" s="47" t="s">
        <v>241</v>
      </c>
      <c r="J39" s="63">
        <v>7500</v>
      </c>
      <c r="K39" s="98">
        <f t="shared" si="0"/>
        <v>0</v>
      </c>
      <c r="L39" s="26"/>
      <c r="M39" s="40"/>
      <c r="N39" s="26"/>
      <c r="O39" s="41"/>
      <c r="P39" s="41"/>
      <c r="Q39" s="42"/>
      <c r="S39" s="82"/>
    </row>
    <row r="40" spans="1:19" s="64" customFormat="1" ht="36.75" customHeight="1">
      <c r="A40" s="91"/>
      <c r="B40" s="58"/>
      <c r="C40" s="58"/>
      <c r="D40" s="25"/>
      <c r="E40" s="25"/>
      <c r="F40" s="63"/>
      <c r="G40" s="63"/>
      <c r="H40" s="66"/>
      <c r="I40" s="47"/>
      <c r="J40" s="63"/>
      <c r="K40" s="98">
        <f t="shared" si="0"/>
        <v>0</v>
      </c>
      <c r="L40" s="26"/>
      <c r="M40" s="40"/>
      <c r="N40" s="26"/>
      <c r="O40" s="41"/>
      <c r="P40" s="41"/>
      <c r="Q40" s="42"/>
      <c r="S40" s="82"/>
    </row>
    <row r="41" spans="1:19" s="64" customFormat="1" ht="36.75" customHeight="1">
      <c r="A41" s="91"/>
      <c r="B41" s="58"/>
      <c r="C41" s="58"/>
      <c r="D41" s="25"/>
      <c r="E41" s="25"/>
      <c r="F41" s="63"/>
      <c r="G41" s="63"/>
      <c r="H41" s="66"/>
      <c r="I41" s="47"/>
      <c r="J41" s="63"/>
      <c r="K41" s="98">
        <f t="shared" si="0"/>
        <v>0</v>
      </c>
      <c r="L41" s="26"/>
      <c r="M41" s="40"/>
      <c r="N41" s="26"/>
      <c r="O41" s="41"/>
      <c r="P41" s="41"/>
      <c r="Q41" s="42"/>
      <c r="S41" s="82"/>
    </row>
    <row r="42" spans="1:19" s="64" customFormat="1" ht="36.75" customHeight="1">
      <c r="A42" s="91"/>
      <c r="B42" s="58"/>
      <c r="C42" s="58"/>
      <c r="D42" s="25"/>
      <c r="E42" s="25"/>
      <c r="F42" s="63"/>
      <c r="G42" s="63"/>
      <c r="H42" s="66"/>
      <c r="I42" s="47"/>
      <c r="J42" s="63"/>
      <c r="K42" s="98">
        <f t="shared" si="0"/>
        <v>0</v>
      </c>
      <c r="L42" s="26"/>
      <c r="M42" s="40"/>
      <c r="N42" s="26"/>
      <c r="O42" s="41"/>
      <c r="P42" s="41"/>
      <c r="Q42" s="42"/>
      <c r="S42" s="82"/>
    </row>
    <row r="43" spans="1:16" ht="12.75" hidden="1">
      <c r="A43" s="66"/>
      <c r="B43" s="58"/>
      <c r="C43" s="58"/>
      <c r="D43" s="25"/>
      <c r="E43" s="25"/>
      <c r="F43" s="63"/>
      <c r="G43" s="63"/>
      <c r="H43" s="83"/>
      <c r="I43" s="58"/>
      <c r="J43" s="73"/>
      <c r="K43" s="98">
        <f t="shared" si="0"/>
        <v>0</v>
      </c>
      <c r="L43" s="83"/>
      <c r="M43" s="89"/>
      <c r="N43" s="73"/>
      <c r="O43" s="73"/>
      <c r="P43" s="73"/>
    </row>
    <row r="44" spans="1:16" ht="12.75" hidden="1">
      <c r="A44" s="66"/>
      <c r="B44" s="58"/>
      <c r="C44" s="58"/>
      <c r="D44" s="25"/>
      <c r="E44" s="25"/>
      <c r="F44" s="63"/>
      <c r="G44" s="63"/>
      <c r="H44" s="83"/>
      <c r="I44" s="47"/>
      <c r="J44" s="73"/>
      <c r="K44" s="98">
        <f t="shared" si="0"/>
        <v>0</v>
      </c>
      <c r="L44" s="83"/>
      <c r="M44" s="89"/>
      <c r="N44" s="73"/>
      <c r="O44" s="73"/>
      <c r="P44" s="73"/>
    </row>
    <row r="45" spans="1:16" ht="12" thickBot="1">
      <c r="A45" s="15"/>
      <c r="B45" s="19"/>
      <c r="C45" s="19"/>
      <c r="D45" s="19"/>
      <c r="E45" s="101" t="s">
        <v>28</v>
      </c>
      <c r="F45" s="102">
        <f>SUM(F13:F44)</f>
        <v>0</v>
      </c>
      <c r="G45" s="14">
        <f>SUM(G12:G44)</f>
        <v>1552853.8699999999</v>
      </c>
      <c r="H45" s="127"/>
      <c r="I45" s="128"/>
      <c r="J45" s="103">
        <f>SUM(J12:J44)</f>
        <v>1552853.8699999999</v>
      </c>
      <c r="K45" s="19"/>
      <c r="L45" s="119"/>
      <c r="M45" s="43"/>
      <c r="N45" s="19"/>
      <c r="O45" s="19"/>
      <c r="P45" s="19"/>
    </row>
    <row r="46" spans="1:13" ht="11.25">
      <c r="A46" s="16"/>
      <c r="B46" s="17"/>
      <c r="C46" s="17"/>
      <c r="D46" s="17"/>
      <c r="E46" s="74"/>
      <c r="F46" s="75"/>
      <c r="G46" s="118"/>
      <c r="H46" s="129"/>
      <c r="I46" s="130"/>
      <c r="J46" s="18"/>
      <c r="L46" s="61"/>
      <c r="M46" s="51"/>
    </row>
    <row r="47" spans="1:13" ht="11.25">
      <c r="A47" s="16" t="s">
        <v>48</v>
      </c>
      <c r="B47" s="17"/>
      <c r="C47" s="17"/>
      <c r="D47" s="17"/>
      <c r="E47" s="74"/>
      <c r="F47" s="75"/>
      <c r="G47" s="118"/>
      <c r="L47" s="61" t="s">
        <v>40</v>
      </c>
      <c r="M47" s="51"/>
    </row>
    <row r="48" spans="1:13" ht="11.25">
      <c r="A48" s="69"/>
      <c r="L48" s="61"/>
      <c r="M48" s="51"/>
    </row>
    <row r="49" spans="1:16" ht="11.25">
      <c r="A49" s="70"/>
      <c r="B49" s="68"/>
      <c r="C49" s="138" t="s">
        <v>32</v>
      </c>
      <c r="D49" s="138"/>
      <c r="L49" s="71"/>
      <c r="M49" s="138" t="s">
        <v>41</v>
      </c>
      <c r="N49" s="138"/>
      <c r="O49" s="138"/>
      <c r="P49" s="138"/>
    </row>
    <row r="50" spans="1:16" ht="11.25">
      <c r="A50" s="61"/>
      <c r="C50" s="136" t="s">
        <v>33</v>
      </c>
      <c r="D50" s="136"/>
      <c r="L50" s="72"/>
      <c r="M50" s="136" t="s">
        <v>42</v>
      </c>
      <c r="N50" s="136"/>
      <c r="O50" s="136"/>
      <c r="P50" s="136"/>
    </row>
    <row r="51" spans="1:16" ht="11.25">
      <c r="A51" s="133"/>
      <c r="B51" s="133"/>
      <c r="C51" s="133"/>
      <c r="D51" s="133"/>
      <c r="L51" s="133"/>
      <c r="M51" s="133"/>
      <c r="N51" s="133"/>
      <c r="O51" s="133"/>
      <c r="P51" s="133"/>
    </row>
  </sheetData>
  <sheetProtection password="C1B6" sheet="1" objects="1" scenarios="1"/>
  <mergeCells count="16">
    <mergeCell ref="A1:Q1"/>
    <mergeCell ref="A2:Q2"/>
    <mergeCell ref="A3:Q3"/>
    <mergeCell ref="A5:Q5"/>
    <mergeCell ref="A6:Q6"/>
    <mergeCell ref="A7:Q7"/>
    <mergeCell ref="M49:P49"/>
    <mergeCell ref="M50:P50"/>
    <mergeCell ref="L51:P51"/>
    <mergeCell ref="A51:D51"/>
    <mergeCell ref="H9:J9"/>
    <mergeCell ref="L9:N9"/>
    <mergeCell ref="O9:Q9"/>
    <mergeCell ref="H10:J10"/>
    <mergeCell ref="C49:D49"/>
    <mergeCell ref="C50:D50"/>
  </mergeCells>
  <printOptions/>
  <pageMargins left="0.24" right="0.49" top="0.5" bottom="0.47" header="0.5" footer="0.5"/>
  <pageSetup horizontalDpi="600" verticalDpi="600" orientation="landscape" paperSize="5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41"/>
  <sheetViews>
    <sheetView zoomScalePageLayoutView="0" workbookViewId="0" topLeftCell="A1">
      <selection activeCell="M41" sqref="M41"/>
    </sheetView>
  </sheetViews>
  <sheetFormatPr defaultColWidth="9.140625" defaultRowHeight="12.75"/>
  <cols>
    <col min="1" max="1" width="9.57421875" style="1" customWidth="1"/>
    <col min="2" max="2" width="10.00390625" style="1" customWidth="1"/>
    <col min="3" max="3" width="8.421875" style="1" customWidth="1"/>
    <col min="4" max="4" width="11.8515625" style="1" customWidth="1"/>
    <col min="5" max="5" width="37.421875" style="1" customWidth="1"/>
    <col min="6" max="6" width="10.140625" style="1" customWidth="1"/>
    <col min="7" max="7" width="11.8515625" style="1" customWidth="1"/>
    <col min="8" max="9" width="9.57421875" style="1" customWidth="1"/>
    <col min="10" max="10" width="10.8515625" style="1" customWidth="1"/>
    <col min="11" max="11" width="11.28125" style="1" customWidth="1"/>
    <col min="12" max="12" width="10.140625" style="1" customWidth="1"/>
    <col min="13" max="13" width="9.28125" style="1" customWidth="1"/>
    <col min="14" max="14" width="8.140625" style="1" customWidth="1"/>
    <col min="15" max="15" width="7.7109375" style="1" customWidth="1"/>
    <col min="16" max="16" width="7.00390625" style="1" customWidth="1"/>
    <col min="17" max="17" width="9.00390625" style="1" hidden="1" customWidth="1"/>
    <col min="18" max="18" width="9.140625" style="1" customWidth="1"/>
    <col min="19" max="16384" width="9.140625" style="1" customWidth="1"/>
  </cols>
  <sheetData>
    <row r="1" spans="1:17" ht="11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1.25">
      <c r="A2" s="133" t="s">
        <v>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ht="11.25">
      <c r="A3" s="133" t="s">
        <v>30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5" spans="1:17" ht="11.25">
      <c r="A5" s="133" t="str">
        <f>'Fund 100 SDO'!A5:Q5</f>
        <v>STATEMENT OF CASH ADVANCE AND LIQUIDATION (Advances to Special Disbursing Officer)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.25">
      <c r="A6" s="134" t="str">
        <f>'Fund 100 SDO'!A6:Q6</f>
        <v>As of June 1-30, 2018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</row>
    <row r="7" spans="1:17" ht="11.25">
      <c r="A7" s="135" t="s">
        <v>45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</row>
    <row r="8" spans="1:17" ht="12" thickBo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s="6" customFormat="1" ht="12" thickBot="1">
      <c r="A9" s="2" t="s">
        <v>1</v>
      </c>
      <c r="B9" s="23" t="s">
        <v>34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137" t="s">
        <v>7</v>
      </c>
      <c r="I9" s="137"/>
      <c r="J9" s="137"/>
      <c r="K9" s="4" t="s">
        <v>8</v>
      </c>
      <c r="L9" s="137" t="s">
        <v>9</v>
      </c>
      <c r="M9" s="137"/>
      <c r="N9" s="141"/>
      <c r="O9" s="142" t="s">
        <v>10</v>
      </c>
      <c r="P9" s="143"/>
      <c r="Q9" s="144"/>
    </row>
    <row r="10" spans="1:17" s="6" customFormat="1" ht="11.25">
      <c r="A10" s="7" t="s">
        <v>6</v>
      </c>
      <c r="B10" s="24"/>
      <c r="C10" s="5" t="s">
        <v>11</v>
      </c>
      <c r="D10" s="5" t="s">
        <v>12</v>
      </c>
      <c r="E10" s="5" t="s">
        <v>13</v>
      </c>
      <c r="F10" s="5" t="s">
        <v>14</v>
      </c>
      <c r="G10" s="5" t="str">
        <f>'Fund 100 SDO'!G10</f>
        <v>06/01/2018 to</v>
      </c>
      <c r="H10" s="140" t="str">
        <f>'Fund 100 SDO'!H10:J10</f>
        <v>06/01/2018 - 06/30/2018</v>
      </c>
      <c r="I10" s="140"/>
      <c r="J10" s="140"/>
      <c r="K10" s="5" t="s">
        <v>15</v>
      </c>
      <c r="L10" s="5" t="s">
        <v>16</v>
      </c>
      <c r="M10" s="5" t="s">
        <v>17</v>
      </c>
      <c r="N10" s="5" t="s">
        <v>18</v>
      </c>
      <c r="O10" s="8" t="s">
        <v>19</v>
      </c>
      <c r="P10" s="8" t="s">
        <v>19</v>
      </c>
      <c r="Q10" s="9" t="s">
        <v>19</v>
      </c>
    </row>
    <row r="11" spans="1:17" s="6" customFormat="1" ht="11.25">
      <c r="A11" s="29"/>
      <c r="B11" s="30"/>
      <c r="C11" s="31"/>
      <c r="D11" s="31" t="s">
        <v>20</v>
      </c>
      <c r="E11" s="31" t="s">
        <v>21</v>
      </c>
      <c r="F11" s="32">
        <f>'Fund 100 SDO'!F11</f>
        <v>43252</v>
      </c>
      <c r="G11" s="45" t="str">
        <f>A6</f>
        <v>As of June 1-30, 2018</v>
      </c>
      <c r="H11" s="31" t="s">
        <v>1</v>
      </c>
      <c r="I11" s="50" t="s">
        <v>34</v>
      </c>
      <c r="J11" s="31" t="s">
        <v>22</v>
      </c>
      <c r="K11" s="45" t="str">
        <f>A6</f>
        <v>As of June 1-30, 2018</v>
      </c>
      <c r="L11" s="31" t="s">
        <v>23</v>
      </c>
      <c r="M11" s="31" t="s">
        <v>24</v>
      </c>
      <c r="N11" s="31" t="s">
        <v>24</v>
      </c>
      <c r="O11" s="31" t="s">
        <v>25</v>
      </c>
      <c r="P11" s="31" t="s">
        <v>26</v>
      </c>
      <c r="Q11" s="33" t="s">
        <v>27</v>
      </c>
    </row>
    <row r="12" spans="1:17" s="6" customFormat="1" ht="11.25">
      <c r="A12" s="7"/>
      <c r="B12" s="30"/>
      <c r="C12" s="31"/>
      <c r="D12" s="31"/>
      <c r="E12" s="31"/>
      <c r="F12" s="32"/>
      <c r="G12" s="45"/>
      <c r="H12" s="31"/>
      <c r="I12" s="31"/>
      <c r="J12" s="31"/>
      <c r="K12" s="45"/>
      <c r="L12" s="31"/>
      <c r="M12" s="31"/>
      <c r="N12" s="31"/>
      <c r="O12" s="31"/>
      <c r="P12" s="31"/>
      <c r="Q12" s="33"/>
    </row>
    <row r="13" spans="1:17" s="64" customFormat="1" ht="36.75" customHeight="1">
      <c r="A13" s="91">
        <v>43259</v>
      </c>
      <c r="B13" s="56" t="s">
        <v>134</v>
      </c>
      <c r="C13" s="58" t="s">
        <v>135</v>
      </c>
      <c r="D13" s="25" t="s">
        <v>38</v>
      </c>
      <c r="E13" s="25" t="s">
        <v>136</v>
      </c>
      <c r="F13" s="76"/>
      <c r="G13" s="78">
        <v>12600</v>
      </c>
      <c r="H13" s="57">
        <v>43271</v>
      </c>
      <c r="I13" s="60" t="s">
        <v>143</v>
      </c>
      <c r="J13" s="78">
        <v>12600</v>
      </c>
      <c r="K13" s="59">
        <f aca="true" t="shared" si="0" ref="K13:K18">F13+G13-J13</f>
        <v>0</v>
      </c>
      <c r="L13" s="53"/>
      <c r="M13" s="65"/>
      <c r="N13" s="53"/>
      <c r="O13" s="28"/>
      <c r="P13" s="28"/>
      <c r="Q13" s="92"/>
    </row>
    <row r="14" spans="1:17" s="64" customFormat="1" ht="36.75" customHeight="1">
      <c r="A14" s="91">
        <v>43259</v>
      </c>
      <c r="B14" s="56" t="s">
        <v>137</v>
      </c>
      <c r="C14" s="58" t="s">
        <v>138</v>
      </c>
      <c r="D14" s="25" t="s">
        <v>38</v>
      </c>
      <c r="E14" s="25" t="s">
        <v>139</v>
      </c>
      <c r="F14" s="76"/>
      <c r="G14" s="78">
        <v>14006.26</v>
      </c>
      <c r="H14" s="57">
        <v>43271</v>
      </c>
      <c r="I14" s="60" t="s">
        <v>144</v>
      </c>
      <c r="J14" s="78">
        <v>14006.26</v>
      </c>
      <c r="K14" s="59">
        <f t="shared" si="0"/>
        <v>0</v>
      </c>
      <c r="L14" s="53"/>
      <c r="M14" s="65"/>
      <c r="N14" s="53"/>
      <c r="O14" s="28"/>
      <c r="P14" s="28"/>
      <c r="Q14" s="92"/>
    </row>
    <row r="15" spans="1:17" s="64" customFormat="1" ht="36.75" customHeight="1">
      <c r="A15" s="91">
        <v>43259</v>
      </c>
      <c r="B15" s="56" t="s">
        <v>140</v>
      </c>
      <c r="C15" s="58" t="s">
        <v>141</v>
      </c>
      <c r="D15" s="25" t="s">
        <v>38</v>
      </c>
      <c r="E15" s="25" t="s">
        <v>142</v>
      </c>
      <c r="F15" s="76"/>
      <c r="G15" s="78">
        <v>12928.12</v>
      </c>
      <c r="H15" s="57">
        <v>43271</v>
      </c>
      <c r="I15" s="60" t="s">
        <v>145</v>
      </c>
      <c r="J15" s="78">
        <v>12928.12</v>
      </c>
      <c r="K15" s="59">
        <f t="shared" si="0"/>
        <v>0</v>
      </c>
      <c r="L15" s="53"/>
      <c r="M15" s="65"/>
      <c r="N15" s="53"/>
      <c r="O15" s="28"/>
      <c r="P15" s="28"/>
      <c r="Q15" s="92"/>
    </row>
    <row r="16" spans="1:17" s="64" customFormat="1" ht="36.75" customHeight="1">
      <c r="A16" s="91">
        <v>43272</v>
      </c>
      <c r="B16" s="56" t="s">
        <v>244</v>
      </c>
      <c r="C16" s="58">
        <v>103902</v>
      </c>
      <c r="D16" s="25" t="s">
        <v>38</v>
      </c>
      <c r="E16" s="25" t="s">
        <v>167</v>
      </c>
      <c r="F16" s="76"/>
      <c r="G16" s="78">
        <v>49788.75</v>
      </c>
      <c r="H16" s="57">
        <v>43276</v>
      </c>
      <c r="I16" s="60" t="s">
        <v>245</v>
      </c>
      <c r="J16" s="78">
        <v>49788.75</v>
      </c>
      <c r="K16" s="59">
        <f t="shared" si="0"/>
        <v>0</v>
      </c>
      <c r="L16" s="53"/>
      <c r="M16" s="65"/>
      <c r="N16" s="53"/>
      <c r="O16" s="28"/>
      <c r="P16" s="28"/>
      <c r="Q16" s="92"/>
    </row>
    <row r="17" spans="1:17" s="64" customFormat="1" ht="36.75" customHeight="1">
      <c r="A17" s="91"/>
      <c r="B17" s="56"/>
      <c r="C17" s="58"/>
      <c r="D17" s="25"/>
      <c r="E17" s="25"/>
      <c r="F17" s="76"/>
      <c r="G17" s="78"/>
      <c r="H17" s="57"/>
      <c r="I17" s="60"/>
      <c r="J17" s="78"/>
      <c r="K17" s="59">
        <f t="shared" si="0"/>
        <v>0</v>
      </c>
      <c r="L17" s="53"/>
      <c r="M17" s="65"/>
      <c r="N17" s="53"/>
      <c r="O17" s="28"/>
      <c r="P17" s="28"/>
      <c r="Q17" s="92"/>
    </row>
    <row r="18" spans="1:17" s="64" customFormat="1" ht="36.75" customHeight="1">
      <c r="A18" s="91"/>
      <c r="B18" s="56"/>
      <c r="C18" s="58"/>
      <c r="D18" s="25"/>
      <c r="E18" s="25"/>
      <c r="F18" s="76"/>
      <c r="G18" s="78"/>
      <c r="H18" s="57"/>
      <c r="I18" s="60"/>
      <c r="J18" s="78"/>
      <c r="K18" s="59">
        <f t="shared" si="0"/>
        <v>0</v>
      </c>
      <c r="L18" s="53"/>
      <c r="M18" s="65"/>
      <c r="N18" s="53"/>
      <c r="O18" s="28"/>
      <c r="P18" s="28"/>
      <c r="Q18" s="92"/>
    </row>
    <row r="19" spans="1:17" s="64" customFormat="1" ht="36.75" customHeight="1" hidden="1">
      <c r="A19" s="91"/>
      <c r="B19" s="56"/>
      <c r="C19" s="58"/>
      <c r="D19" s="25"/>
      <c r="E19" s="25"/>
      <c r="F19" s="76"/>
      <c r="G19" s="78"/>
      <c r="H19" s="57"/>
      <c r="I19" s="60"/>
      <c r="J19" s="78"/>
      <c r="K19" s="59"/>
      <c r="L19" s="53"/>
      <c r="M19" s="65"/>
      <c r="N19" s="53"/>
      <c r="O19" s="28"/>
      <c r="P19" s="28"/>
      <c r="Q19" s="92"/>
    </row>
    <row r="20" spans="1:17" s="64" customFormat="1" ht="36.75" customHeight="1" hidden="1">
      <c r="A20" s="91"/>
      <c r="B20" s="56"/>
      <c r="C20" s="58"/>
      <c r="D20" s="25"/>
      <c r="E20" s="25"/>
      <c r="F20" s="76"/>
      <c r="G20" s="78"/>
      <c r="H20" s="57"/>
      <c r="I20" s="60"/>
      <c r="J20" s="78"/>
      <c r="K20" s="59"/>
      <c r="L20" s="53"/>
      <c r="M20" s="65"/>
      <c r="N20" s="53"/>
      <c r="O20" s="28"/>
      <c r="P20" s="28"/>
      <c r="Q20" s="92"/>
    </row>
    <row r="21" spans="1:17" s="64" customFormat="1" ht="36.75" customHeight="1" hidden="1">
      <c r="A21" s="91"/>
      <c r="B21" s="56"/>
      <c r="C21" s="58"/>
      <c r="D21" s="25"/>
      <c r="E21" s="25"/>
      <c r="F21" s="76"/>
      <c r="G21" s="78"/>
      <c r="H21" s="57"/>
      <c r="I21" s="60"/>
      <c r="J21" s="78"/>
      <c r="K21" s="59"/>
      <c r="L21" s="53"/>
      <c r="M21" s="65"/>
      <c r="N21" s="53"/>
      <c r="O21" s="28"/>
      <c r="P21" s="28"/>
      <c r="Q21" s="92"/>
    </row>
    <row r="22" spans="1:17" s="64" customFormat="1" ht="36.75" customHeight="1" hidden="1">
      <c r="A22" s="91"/>
      <c r="B22" s="56"/>
      <c r="C22" s="58"/>
      <c r="D22" s="25"/>
      <c r="E22" s="25"/>
      <c r="F22" s="76"/>
      <c r="G22" s="78"/>
      <c r="H22" s="57"/>
      <c r="I22" s="60"/>
      <c r="J22" s="78"/>
      <c r="K22" s="59"/>
      <c r="L22" s="53"/>
      <c r="M22" s="65"/>
      <c r="N22" s="53"/>
      <c r="O22" s="28"/>
      <c r="P22" s="28"/>
      <c r="Q22" s="92"/>
    </row>
    <row r="23" spans="1:17" s="64" customFormat="1" ht="36.75" customHeight="1" hidden="1">
      <c r="A23" s="91"/>
      <c r="B23" s="56"/>
      <c r="C23" s="58"/>
      <c r="D23" s="25"/>
      <c r="E23" s="25"/>
      <c r="F23" s="76"/>
      <c r="G23" s="78"/>
      <c r="H23" s="57"/>
      <c r="I23" s="60"/>
      <c r="J23" s="78"/>
      <c r="K23" s="59"/>
      <c r="L23" s="53"/>
      <c r="M23" s="65"/>
      <c r="N23" s="53"/>
      <c r="O23" s="28"/>
      <c r="P23" s="28"/>
      <c r="Q23" s="92"/>
    </row>
    <row r="24" spans="1:17" s="44" customFormat="1" ht="39.75" customHeight="1" hidden="1">
      <c r="A24" s="93"/>
      <c r="B24" s="55"/>
      <c r="C24" s="46"/>
      <c r="D24" s="77"/>
      <c r="E24" s="25"/>
      <c r="F24" s="26"/>
      <c r="G24" s="26"/>
      <c r="H24" s="27"/>
      <c r="I24" s="47"/>
      <c r="J24" s="26"/>
      <c r="K24" s="26"/>
      <c r="L24" s="26"/>
      <c r="M24" s="40"/>
      <c r="N24" s="41"/>
      <c r="O24" s="41"/>
      <c r="P24" s="41"/>
      <c r="Q24" s="42"/>
    </row>
    <row r="25" spans="1:17" s="44" customFormat="1" ht="42" customHeight="1" hidden="1">
      <c r="A25" s="93"/>
      <c r="B25" s="47"/>
      <c r="C25" s="46"/>
      <c r="D25" s="77"/>
      <c r="E25" s="25"/>
      <c r="F25" s="26"/>
      <c r="G25" s="26"/>
      <c r="H25" s="27"/>
      <c r="I25" s="55"/>
      <c r="J25" s="26"/>
      <c r="K25" s="26"/>
      <c r="L25" s="26"/>
      <c r="M25" s="40"/>
      <c r="N25" s="41"/>
      <c r="O25" s="41"/>
      <c r="P25" s="41"/>
      <c r="Q25" s="42"/>
    </row>
    <row r="26" spans="1:17" s="44" customFormat="1" ht="44.25" customHeight="1" hidden="1">
      <c r="A26" s="93"/>
      <c r="B26" s="55"/>
      <c r="C26" s="46"/>
      <c r="D26" s="77"/>
      <c r="E26" s="25"/>
      <c r="F26" s="26"/>
      <c r="G26" s="26"/>
      <c r="H26" s="27"/>
      <c r="I26" s="47"/>
      <c r="J26" s="26"/>
      <c r="K26" s="26"/>
      <c r="L26" s="26"/>
      <c r="M26" s="40"/>
      <c r="N26" s="41"/>
      <c r="O26" s="41"/>
      <c r="P26" s="41"/>
      <c r="Q26" s="48"/>
    </row>
    <row r="27" spans="1:17" s="44" customFormat="1" ht="30" customHeight="1" hidden="1">
      <c r="A27" s="93"/>
      <c r="B27" s="47"/>
      <c r="C27" s="46"/>
      <c r="D27" s="67"/>
      <c r="E27" s="54"/>
      <c r="F27" s="26"/>
      <c r="G27" s="26"/>
      <c r="H27" s="27"/>
      <c r="I27" s="55"/>
      <c r="J27" s="26"/>
      <c r="K27" s="26"/>
      <c r="L27" s="26"/>
      <c r="M27" s="40"/>
      <c r="N27" s="41"/>
      <c r="O27" s="41"/>
      <c r="P27" s="41"/>
      <c r="Q27" s="42"/>
    </row>
    <row r="28" spans="1:17" s="17" customFormat="1" ht="12.75" customHeight="1" thickBot="1">
      <c r="A28" s="20"/>
      <c r="B28" s="43"/>
      <c r="C28" s="12"/>
      <c r="D28" s="15"/>
      <c r="E28" s="13"/>
      <c r="F28" s="14"/>
      <c r="G28" s="14"/>
      <c r="H28" s="21"/>
      <c r="I28" s="21"/>
      <c r="J28" s="14"/>
      <c r="K28" s="14">
        <f>+F28+G28-J28</f>
        <v>0</v>
      </c>
      <c r="L28" s="14"/>
      <c r="M28" s="14"/>
      <c r="N28" s="14"/>
      <c r="O28" s="19"/>
      <c r="P28" s="19"/>
      <c r="Q28" s="22"/>
    </row>
    <row r="29" spans="1:17" ht="12.75" customHeight="1" thickBot="1">
      <c r="A29" s="34"/>
      <c r="B29" s="34"/>
      <c r="C29" s="35"/>
      <c r="D29" s="36"/>
      <c r="E29" s="37" t="s">
        <v>28</v>
      </c>
      <c r="F29" s="38">
        <f>SUM(F25:F28)</f>
        <v>0</v>
      </c>
      <c r="G29" s="38">
        <f>SUM(G13:G28)</f>
        <v>89323.13</v>
      </c>
      <c r="H29" s="38"/>
      <c r="I29" s="38"/>
      <c r="J29" s="38">
        <f>SUM(J13:J28)</f>
        <v>89323.13</v>
      </c>
      <c r="K29" s="38">
        <f aca="true" t="shared" si="1" ref="K29:Q29">SUM(K25:K28)</f>
        <v>0</v>
      </c>
      <c r="L29" s="38">
        <f t="shared" si="1"/>
        <v>0</v>
      </c>
      <c r="M29" s="38">
        <f t="shared" si="1"/>
        <v>0</v>
      </c>
      <c r="N29" s="38">
        <f t="shared" si="1"/>
        <v>0</v>
      </c>
      <c r="O29" s="38">
        <f t="shared" si="1"/>
        <v>0</v>
      </c>
      <c r="P29" s="38">
        <f t="shared" si="1"/>
        <v>0</v>
      </c>
      <c r="Q29" s="39">
        <f t="shared" si="1"/>
        <v>0</v>
      </c>
    </row>
    <row r="30" ht="12.75" customHeight="1">
      <c r="K30" s="10"/>
    </row>
    <row r="31" spans="1:13" ht="11.25">
      <c r="A31" s="69" t="s">
        <v>36</v>
      </c>
      <c r="B31" s="3"/>
      <c r="K31" s="18"/>
      <c r="L31" s="61" t="s">
        <v>40</v>
      </c>
      <c r="M31" s="51"/>
    </row>
    <row r="32" spans="1:13" ht="11.25">
      <c r="A32" s="69"/>
      <c r="B32" s="3"/>
      <c r="K32" s="18"/>
      <c r="L32" s="61"/>
      <c r="M32" s="51"/>
    </row>
    <row r="33" spans="1:17" ht="11.25">
      <c r="A33" s="70"/>
      <c r="B33" s="68"/>
      <c r="C33" s="138" t="s">
        <v>32</v>
      </c>
      <c r="D33" s="138"/>
      <c r="J33" s="18"/>
      <c r="K33" s="18"/>
      <c r="L33" s="71"/>
      <c r="M33" s="138" t="s">
        <v>41</v>
      </c>
      <c r="N33" s="138"/>
      <c r="O33" s="138"/>
      <c r="P33" s="138"/>
      <c r="Q33" s="11"/>
    </row>
    <row r="34" spans="1:17" ht="11.25">
      <c r="A34" s="61"/>
      <c r="B34" s="3"/>
      <c r="C34" s="136" t="s">
        <v>33</v>
      </c>
      <c r="D34" s="136"/>
      <c r="J34" s="18"/>
      <c r="K34" s="18"/>
      <c r="L34" s="72"/>
      <c r="M34" s="136" t="s">
        <v>42</v>
      </c>
      <c r="N34" s="136"/>
      <c r="O34" s="136"/>
      <c r="P34" s="136"/>
      <c r="Q34" s="72"/>
    </row>
    <row r="35" spans="1:16" ht="12.75" customHeight="1">
      <c r="A35" s="133"/>
      <c r="B35" s="133"/>
      <c r="C35" s="133"/>
      <c r="D35" s="133"/>
      <c r="L35" s="133"/>
      <c r="M35" s="133"/>
      <c r="N35" s="133"/>
      <c r="O35" s="133"/>
      <c r="P35" s="133"/>
    </row>
    <row r="38" spans="5:6" ht="11.25">
      <c r="E38" s="3"/>
      <c r="F38" s="3"/>
    </row>
    <row r="40" spans="5:10" ht="10.5" customHeight="1">
      <c r="E40" s="133"/>
      <c r="F40" s="133"/>
      <c r="G40" s="133"/>
      <c r="H40" s="133"/>
      <c r="I40" s="133"/>
      <c r="J40" s="133"/>
    </row>
    <row r="41" spans="5:10" ht="11.25">
      <c r="E41" s="133"/>
      <c r="F41" s="133"/>
      <c r="G41" s="133"/>
      <c r="H41" s="133"/>
      <c r="I41" s="133"/>
      <c r="J41" s="133"/>
    </row>
  </sheetData>
  <sheetProtection password="C1B6" sheet="1" objects="1" scenarios="1"/>
  <mergeCells count="18">
    <mergeCell ref="A1:Q1"/>
    <mergeCell ref="A2:Q2"/>
    <mergeCell ref="A3:Q3"/>
    <mergeCell ref="A5:Q5"/>
    <mergeCell ref="A6:Q6"/>
    <mergeCell ref="A7:Q7"/>
    <mergeCell ref="H9:J9"/>
    <mergeCell ref="L9:N9"/>
    <mergeCell ref="O9:Q9"/>
    <mergeCell ref="H10:J10"/>
    <mergeCell ref="C33:D33"/>
    <mergeCell ref="M33:P33"/>
    <mergeCell ref="C34:D34"/>
    <mergeCell ref="M34:P34"/>
    <mergeCell ref="A35:D35"/>
    <mergeCell ref="L35:P35"/>
    <mergeCell ref="E40:J40"/>
    <mergeCell ref="E41:J41"/>
  </mergeCells>
  <printOptions/>
  <pageMargins left="0.24" right="0.49" top="0.5" bottom="0.25" header="0.5" footer="0.5"/>
  <pageSetup horizontalDpi="600" verticalDpi="600" orientation="landscape" paperSize="5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31"/>
  <sheetViews>
    <sheetView zoomScalePageLayoutView="0" workbookViewId="0" topLeftCell="A1">
      <selection activeCell="A7" sqref="A7:Q7"/>
    </sheetView>
  </sheetViews>
  <sheetFormatPr defaultColWidth="9.140625" defaultRowHeight="12.75"/>
  <cols>
    <col min="1" max="1" width="9.57421875" style="1" customWidth="1"/>
    <col min="2" max="2" width="8.00390625" style="1" customWidth="1"/>
    <col min="3" max="3" width="8.421875" style="1" customWidth="1"/>
    <col min="4" max="4" width="11.8515625" style="1" customWidth="1"/>
    <col min="5" max="5" width="37.421875" style="1" customWidth="1"/>
    <col min="6" max="6" width="10.140625" style="1" customWidth="1"/>
    <col min="7" max="7" width="11.8515625" style="1" customWidth="1"/>
    <col min="8" max="9" width="9.57421875" style="1" customWidth="1"/>
    <col min="10" max="10" width="10.8515625" style="1" customWidth="1"/>
    <col min="11" max="11" width="11.28125" style="1" customWidth="1"/>
    <col min="12" max="12" width="10.140625" style="1" customWidth="1"/>
    <col min="13" max="13" width="9.28125" style="1" customWidth="1"/>
    <col min="14" max="14" width="8.140625" style="1" customWidth="1"/>
    <col min="15" max="15" width="7.7109375" style="1" customWidth="1"/>
    <col min="16" max="16" width="7.00390625" style="1" customWidth="1"/>
    <col min="17" max="17" width="9.00390625" style="1" customWidth="1"/>
    <col min="18" max="18" width="9.140625" style="1" customWidth="1"/>
    <col min="19" max="16384" width="9.140625" style="1" customWidth="1"/>
  </cols>
  <sheetData>
    <row r="1" spans="1:17" ht="11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1.25">
      <c r="A2" s="133" t="s">
        <v>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ht="11.25">
      <c r="A3" s="133" t="s">
        <v>30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5" spans="1:17" ht="11.25">
      <c r="A5" s="133" t="str">
        <f>'Fund 100 SDO'!A5:Q5</f>
        <v>STATEMENT OF CASH ADVANCE AND LIQUIDATION (Advances to Special Disbursing Officer)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.25">
      <c r="A6" s="134" t="str">
        <f>'Fund 100 SDO'!A6:Q6</f>
        <v>As of June 1-30, 2018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</row>
    <row r="7" spans="1:17" ht="11.25">
      <c r="A7" s="135" t="s">
        <v>44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</row>
    <row r="8" spans="1:17" ht="12" thickBo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s="6" customFormat="1" ht="12" thickBot="1">
      <c r="A9" s="2" t="s">
        <v>1</v>
      </c>
      <c r="B9" s="23" t="s">
        <v>34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137" t="s">
        <v>7</v>
      </c>
      <c r="I9" s="137"/>
      <c r="J9" s="137"/>
      <c r="K9" s="4" t="s">
        <v>8</v>
      </c>
      <c r="L9" s="137" t="s">
        <v>9</v>
      </c>
      <c r="M9" s="137"/>
      <c r="N9" s="141"/>
      <c r="O9" s="142" t="s">
        <v>10</v>
      </c>
      <c r="P9" s="143"/>
      <c r="Q9" s="144"/>
    </row>
    <row r="10" spans="1:17" s="6" customFormat="1" ht="11.25">
      <c r="A10" s="7" t="s">
        <v>6</v>
      </c>
      <c r="B10" s="24"/>
      <c r="C10" s="5" t="s">
        <v>11</v>
      </c>
      <c r="D10" s="5" t="s">
        <v>12</v>
      </c>
      <c r="E10" s="5" t="s">
        <v>13</v>
      </c>
      <c r="F10" s="5" t="s">
        <v>14</v>
      </c>
      <c r="G10" s="5" t="str">
        <f>'Fund 100 SDO'!G10</f>
        <v>06/01/2018 to</v>
      </c>
      <c r="H10" s="140" t="str">
        <f>'Fund 100 SDO'!H10:J10</f>
        <v>06/01/2018 - 06/30/2018</v>
      </c>
      <c r="I10" s="140"/>
      <c r="J10" s="140"/>
      <c r="K10" s="5" t="s">
        <v>15</v>
      </c>
      <c r="L10" s="5" t="s">
        <v>16</v>
      </c>
      <c r="M10" s="5" t="s">
        <v>17</v>
      </c>
      <c r="N10" s="5" t="s">
        <v>18</v>
      </c>
      <c r="O10" s="8" t="s">
        <v>19</v>
      </c>
      <c r="P10" s="8" t="s">
        <v>19</v>
      </c>
      <c r="Q10" s="9" t="s">
        <v>19</v>
      </c>
    </row>
    <row r="11" spans="1:17" s="6" customFormat="1" ht="11.25">
      <c r="A11" s="29"/>
      <c r="B11" s="30"/>
      <c r="C11" s="31"/>
      <c r="D11" s="31" t="s">
        <v>20</v>
      </c>
      <c r="E11" s="31" t="s">
        <v>21</v>
      </c>
      <c r="F11" s="32">
        <f>'Fund 100 SDO'!F11</f>
        <v>43252</v>
      </c>
      <c r="G11" s="45" t="str">
        <f>A6</f>
        <v>As of June 1-30, 2018</v>
      </c>
      <c r="H11" s="31" t="s">
        <v>1</v>
      </c>
      <c r="I11" s="50" t="s">
        <v>34</v>
      </c>
      <c r="J11" s="31" t="s">
        <v>22</v>
      </c>
      <c r="K11" s="45" t="str">
        <f>A6</f>
        <v>As of June 1-30, 2018</v>
      </c>
      <c r="L11" s="31" t="s">
        <v>23</v>
      </c>
      <c r="M11" s="31" t="s">
        <v>24</v>
      </c>
      <c r="N11" s="31" t="s">
        <v>24</v>
      </c>
      <c r="O11" s="31" t="s">
        <v>25</v>
      </c>
      <c r="P11" s="31" t="s">
        <v>26</v>
      </c>
      <c r="Q11" s="33" t="s">
        <v>27</v>
      </c>
    </row>
    <row r="12" spans="1:17" s="6" customFormat="1" ht="11.25">
      <c r="A12" s="7"/>
      <c r="B12" s="30"/>
      <c r="C12" s="31"/>
      <c r="D12" s="31"/>
      <c r="E12" s="31"/>
      <c r="F12" s="32"/>
      <c r="G12" s="45"/>
      <c r="H12" s="31"/>
      <c r="I12" s="31"/>
      <c r="J12" s="31"/>
      <c r="K12" s="45"/>
      <c r="L12" s="31"/>
      <c r="M12" s="31"/>
      <c r="N12" s="31"/>
      <c r="O12" s="31"/>
      <c r="P12" s="31"/>
      <c r="Q12" s="33"/>
    </row>
    <row r="13" spans="1:17" s="64" customFormat="1" ht="36.75" customHeight="1">
      <c r="A13" s="93">
        <v>43255</v>
      </c>
      <c r="B13" s="121" t="s">
        <v>149</v>
      </c>
      <c r="C13" s="122" t="s">
        <v>150</v>
      </c>
      <c r="D13" s="123" t="s">
        <v>38</v>
      </c>
      <c r="E13" s="52" t="s">
        <v>151</v>
      </c>
      <c r="F13" s="26"/>
      <c r="G13" s="26">
        <v>2850000</v>
      </c>
      <c r="H13" s="124">
        <v>43276</v>
      </c>
      <c r="I13" s="125" t="s">
        <v>147</v>
      </c>
      <c r="J13" s="26">
        <v>2850000</v>
      </c>
      <c r="K13" s="59">
        <f>F13+G13-J13</f>
        <v>0</v>
      </c>
      <c r="L13" s="53"/>
      <c r="M13" s="65"/>
      <c r="N13" s="28"/>
      <c r="O13" s="28"/>
      <c r="P13" s="28"/>
      <c r="Q13" s="92"/>
    </row>
    <row r="14" spans="1:17" s="44" customFormat="1" ht="39.75" customHeight="1">
      <c r="A14" s="91">
        <v>43273</v>
      </c>
      <c r="B14" s="58" t="s">
        <v>152</v>
      </c>
      <c r="C14" s="58" t="s">
        <v>153</v>
      </c>
      <c r="D14" s="25" t="s">
        <v>38</v>
      </c>
      <c r="E14" s="25" t="s">
        <v>154</v>
      </c>
      <c r="F14" s="76"/>
      <c r="G14" s="78">
        <v>144000</v>
      </c>
      <c r="H14" s="66">
        <v>43276</v>
      </c>
      <c r="I14" s="47" t="s">
        <v>148</v>
      </c>
      <c r="J14" s="78">
        <v>144000</v>
      </c>
      <c r="K14" s="59">
        <f>F14+G14-J14</f>
        <v>0</v>
      </c>
      <c r="L14" s="26"/>
      <c r="M14" s="40"/>
      <c r="N14" s="26"/>
      <c r="O14" s="41"/>
      <c r="P14" s="41"/>
      <c r="Q14" s="42"/>
    </row>
    <row r="15" spans="1:17" s="44" customFormat="1" ht="42" customHeight="1">
      <c r="A15" s="93"/>
      <c r="B15" s="55"/>
      <c r="C15" s="46"/>
      <c r="D15" s="77"/>
      <c r="E15" s="25"/>
      <c r="F15" s="26"/>
      <c r="G15" s="26"/>
      <c r="H15" s="27"/>
      <c r="I15" s="47"/>
      <c r="J15" s="26"/>
      <c r="K15" s="59">
        <f>F15+G15-J15</f>
        <v>0</v>
      </c>
      <c r="L15" s="26"/>
      <c r="M15" s="40"/>
      <c r="N15" s="41"/>
      <c r="O15" s="41"/>
      <c r="P15" s="41"/>
      <c r="Q15" s="42"/>
    </row>
    <row r="16" spans="1:17" s="44" customFormat="1" ht="44.25" customHeight="1">
      <c r="A16" s="93"/>
      <c r="B16" s="55"/>
      <c r="C16" s="46"/>
      <c r="D16" s="77"/>
      <c r="E16" s="25"/>
      <c r="F16" s="26"/>
      <c r="G16" s="26"/>
      <c r="H16" s="27"/>
      <c r="I16" s="47"/>
      <c r="J16" s="26"/>
      <c r="K16" s="59">
        <f>F16+G16-J16</f>
        <v>0</v>
      </c>
      <c r="L16" s="26"/>
      <c r="M16" s="40"/>
      <c r="N16" s="41"/>
      <c r="O16" s="41"/>
      <c r="P16" s="41"/>
      <c r="Q16" s="48"/>
    </row>
    <row r="17" spans="1:17" s="44" customFormat="1" ht="30" customHeight="1">
      <c r="A17" s="93"/>
      <c r="B17" s="47"/>
      <c r="C17" s="46"/>
      <c r="D17" s="67"/>
      <c r="E17" s="54"/>
      <c r="F17" s="26"/>
      <c r="G17" s="26"/>
      <c r="H17" s="27"/>
      <c r="I17" s="55"/>
      <c r="J17" s="26"/>
      <c r="K17" s="26"/>
      <c r="L17" s="26"/>
      <c r="M17" s="40"/>
      <c r="N17" s="41"/>
      <c r="O17" s="41"/>
      <c r="P17" s="41"/>
      <c r="Q17" s="42"/>
    </row>
    <row r="18" spans="1:17" s="17" customFormat="1" ht="12.75" customHeight="1" thickBot="1">
      <c r="A18" s="20"/>
      <c r="B18" s="43"/>
      <c r="C18" s="12"/>
      <c r="D18" s="15"/>
      <c r="E18" s="13"/>
      <c r="F18" s="14"/>
      <c r="G18" s="14"/>
      <c r="H18" s="21"/>
      <c r="I18" s="21"/>
      <c r="J18" s="14"/>
      <c r="K18" s="14">
        <f>+F18+G18-J18</f>
        <v>0</v>
      </c>
      <c r="L18" s="14"/>
      <c r="M18" s="14"/>
      <c r="N18" s="14"/>
      <c r="O18" s="19"/>
      <c r="P18" s="19"/>
      <c r="Q18" s="22"/>
    </row>
    <row r="19" spans="1:17" ht="12.75" customHeight="1" thickBot="1">
      <c r="A19" s="34"/>
      <c r="B19" s="34"/>
      <c r="C19" s="35"/>
      <c r="D19" s="36"/>
      <c r="E19" s="37" t="s">
        <v>28</v>
      </c>
      <c r="F19" s="38">
        <f>SUM(F15:F18)</f>
        <v>0</v>
      </c>
      <c r="G19" s="38">
        <f>SUM(G13:G18)</f>
        <v>2994000</v>
      </c>
      <c r="H19" s="38"/>
      <c r="I19" s="38"/>
      <c r="J19" s="38">
        <f>SUM(J13:J18)</f>
        <v>2994000</v>
      </c>
      <c r="K19" s="38">
        <f aca="true" t="shared" si="0" ref="K19:Q19">SUM(K15:K18)</f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9">
        <f t="shared" si="0"/>
        <v>0</v>
      </c>
    </row>
    <row r="20" ht="12.75" customHeight="1">
      <c r="K20" s="10"/>
    </row>
    <row r="21" spans="1:13" ht="11.25">
      <c r="A21" s="69" t="s">
        <v>36</v>
      </c>
      <c r="B21" s="3"/>
      <c r="K21" s="18"/>
      <c r="L21" s="61" t="s">
        <v>40</v>
      </c>
      <c r="M21" s="51"/>
    </row>
    <row r="22" spans="1:13" ht="11.25">
      <c r="A22" s="69"/>
      <c r="B22" s="3"/>
      <c r="K22" s="18"/>
      <c r="L22" s="61"/>
      <c r="M22" s="51"/>
    </row>
    <row r="23" spans="1:17" ht="11.25">
      <c r="A23" s="70"/>
      <c r="B23" s="68"/>
      <c r="C23" s="138" t="s">
        <v>32</v>
      </c>
      <c r="D23" s="138"/>
      <c r="J23" s="18"/>
      <c r="K23" s="18"/>
      <c r="L23" s="71"/>
      <c r="M23" s="138" t="s">
        <v>41</v>
      </c>
      <c r="N23" s="138"/>
      <c r="O23" s="138"/>
      <c r="P23" s="138"/>
      <c r="Q23" s="11"/>
    </row>
    <row r="24" spans="1:17" ht="11.25">
      <c r="A24" s="61"/>
      <c r="B24" s="3"/>
      <c r="C24" s="136" t="s">
        <v>33</v>
      </c>
      <c r="D24" s="136"/>
      <c r="J24" s="18"/>
      <c r="K24" s="18"/>
      <c r="L24" s="72"/>
      <c r="M24" s="136" t="s">
        <v>42</v>
      </c>
      <c r="N24" s="136"/>
      <c r="O24" s="136"/>
      <c r="P24" s="136"/>
      <c r="Q24" s="72"/>
    </row>
    <row r="25" spans="1:16" ht="12.75" customHeight="1">
      <c r="A25" s="133"/>
      <c r="B25" s="133"/>
      <c r="C25" s="133"/>
      <c r="D25" s="133"/>
      <c r="L25" s="133"/>
      <c r="M25" s="133"/>
      <c r="N25" s="133"/>
      <c r="O25" s="133"/>
      <c r="P25" s="133"/>
    </row>
    <row r="28" spans="5:6" ht="11.25">
      <c r="E28" s="3"/>
      <c r="F28" s="3"/>
    </row>
    <row r="30" spans="5:10" ht="10.5" customHeight="1">
      <c r="E30" s="133"/>
      <c r="F30" s="133"/>
      <c r="G30" s="133"/>
      <c r="H30" s="133"/>
      <c r="I30" s="133"/>
      <c r="J30" s="133"/>
    </row>
    <row r="31" spans="5:10" ht="11.25">
      <c r="E31" s="133"/>
      <c r="F31" s="133"/>
      <c r="G31" s="133"/>
      <c r="H31" s="133"/>
      <c r="I31" s="133"/>
      <c r="J31" s="133"/>
    </row>
  </sheetData>
  <sheetProtection password="C1B6" sheet="1" objects="1" scenarios="1"/>
  <mergeCells count="18">
    <mergeCell ref="C24:D24"/>
    <mergeCell ref="M24:P24"/>
    <mergeCell ref="A7:Q7"/>
    <mergeCell ref="H9:J9"/>
    <mergeCell ref="L9:N9"/>
    <mergeCell ref="O9:Q9"/>
    <mergeCell ref="C23:D23"/>
    <mergeCell ref="M23:P23"/>
    <mergeCell ref="A1:Q1"/>
    <mergeCell ref="A2:Q2"/>
    <mergeCell ref="A3:Q3"/>
    <mergeCell ref="A5:Q5"/>
    <mergeCell ref="A6:Q6"/>
    <mergeCell ref="E31:J31"/>
    <mergeCell ref="A25:D25"/>
    <mergeCell ref="L25:P25"/>
    <mergeCell ref="H10:J10"/>
    <mergeCell ref="E30:J30"/>
  </mergeCells>
  <printOptions/>
  <pageMargins left="0.24" right="0.49" top="0.5" bottom="0.25" header="0.5" footer="0.5"/>
  <pageSetup horizontalDpi="600" verticalDpi="600" orientation="landscape" paperSize="5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G67"/>
  <sheetViews>
    <sheetView zoomScalePageLayoutView="0" workbookViewId="0" topLeftCell="E1">
      <selection activeCell="A6" sqref="A6:Q6"/>
    </sheetView>
  </sheetViews>
  <sheetFormatPr defaultColWidth="9.140625" defaultRowHeight="12.75"/>
  <cols>
    <col min="1" max="1" width="10.00390625" style="61" bestFit="1" customWidth="1"/>
    <col min="2" max="2" width="6.8515625" style="178" customWidth="1"/>
    <col min="3" max="3" width="7.140625" style="3" customWidth="1"/>
    <col min="4" max="4" width="20.421875" style="1" customWidth="1"/>
    <col min="5" max="5" width="40.140625" style="1" customWidth="1"/>
    <col min="6" max="6" width="10.140625" style="1" customWidth="1"/>
    <col min="7" max="7" width="10.57421875" style="197" customWidth="1"/>
    <col min="8" max="8" width="9.28125" style="203" customWidth="1"/>
    <col min="9" max="9" width="6.421875" style="117" customWidth="1"/>
    <col min="10" max="10" width="10.8515625" style="179" customWidth="1"/>
    <col min="11" max="11" width="11.7109375" style="1" customWidth="1"/>
    <col min="12" max="12" width="10.57421875" style="1" customWidth="1"/>
    <col min="13" max="13" width="10.140625" style="1" customWidth="1"/>
    <col min="14" max="14" width="12.00390625" style="1" customWidth="1"/>
    <col min="15" max="15" width="10.00390625" style="1" customWidth="1"/>
    <col min="16" max="16" width="10.7109375" style="1" customWidth="1"/>
    <col min="17" max="17" width="9.00390625" style="1" customWidth="1"/>
    <col min="18" max="20" width="9.140625" style="3" customWidth="1"/>
    <col min="21" max="21" width="10.7109375" style="3" customWidth="1"/>
    <col min="22" max="22" width="9.140625" style="3" customWidth="1"/>
    <col min="23" max="25" width="9.140625" style="1" customWidth="1"/>
    <col min="26" max="26" width="9.8515625" style="145" bestFit="1" customWidth="1"/>
    <col min="27" max="16384" width="9.140625" style="1" customWidth="1"/>
  </cols>
  <sheetData>
    <row r="1" spans="1:17" ht="11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1.25">
      <c r="A2" s="133" t="s">
        <v>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ht="11.25">
      <c r="A3" s="133" t="s">
        <v>30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5" spans="1:17" ht="11.25">
      <c r="A5" s="133" t="s">
        <v>246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.25">
      <c r="A6" s="134" t="s">
        <v>247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</row>
    <row r="7" spans="1:17" ht="11.25">
      <c r="A7" s="135" t="s">
        <v>31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</row>
    <row r="8" spans="1:17" ht="12" thickBot="1">
      <c r="A8" s="62"/>
      <c r="B8" s="146"/>
      <c r="C8" s="16"/>
      <c r="D8" s="16"/>
      <c r="E8" s="16"/>
      <c r="F8" s="16"/>
      <c r="G8" s="147"/>
      <c r="H8" s="148"/>
      <c r="I8" s="115"/>
      <c r="J8" s="149"/>
      <c r="K8" s="16"/>
      <c r="L8" s="16"/>
      <c r="M8" s="16"/>
      <c r="N8" s="16"/>
      <c r="O8" s="16"/>
      <c r="P8" s="16"/>
      <c r="Q8" s="16"/>
    </row>
    <row r="9" spans="1:26" s="6" customFormat="1" ht="22.5" customHeight="1">
      <c r="A9" s="150" t="s">
        <v>1</v>
      </c>
      <c r="B9" s="151" t="s">
        <v>34</v>
      </c>
      <c r="C9" s="4" t="s">
        <v>2</v>
      </c>
      <c r="D9" s="4" t="s">
        <v>3</v>
      </c>
      <c r="E9" s="4" t="s">
        <v>4</v>
      </c>
      <c r="F9" s="4" t="s">
        <v>5</v>
      </c>
      <c r="G9" s="152" t="s">
        <v>6</v>
      </c>
      <c r="H9" s="153" t="s">
        <v>7</v>
      </c>
      <c r="I9" s="154"/>
      <c r="J9" s="155"/>
      <c r="K9" s="4" t="s">
        <v>8</v>
      </c>
      <c r="L9" s="4" t="s">
        <v>9</v>
      </c>
      <c r="M9" s="4"/>
      <c r="N9" s="4"/>
      <c r="O9" s="4" t="s">
        <v>10</v>
      </c>
      <c r="P9" s="4"/>
      <c r="Q9" s="132"/>
      <c r="R9" s="131"/>
      <c r="S9" s="131"/>
      <c r="T9" s="131"/>
      <c r="U9" s="131"/>
      <c r="V9" s="131"/>
      <c r="Z9" s="156"/>
    </row>
    <row r="10" spans="1:26" s="6" customFormat="1" ht="13.5" customHeight="1">
      <c r="A10" s="157" t="s">
        <v>6</v>
      </c>
      <c r="B10" s="158"/>
      <c r="C10" s="5" t="s">
        <v>11</v>
      </c>
      <c r="D10" s="5" t="s">
        <v>12</v>
      </c>
      <c r="E10" s="5" t="s">
        <v>13</v>
      </c>
      <c r="F10" s="5" t="s">
        <v>14</v>
      </c>
      <c r="G10" s="159" t="s">
        <v>248</v>
      </c>
      <c r="H10" s="160" t="s">
        <v>249</v>
      </c>
      <c r="I10" s="161"/>
      <c r="J10" s="162"/>
      <c r="K10" s="5" t="s">
        <v>15</v>
      </c>
      <c r="L10" s="5" t="s">
        <v>16</v>
      </c>
      <c r="M10" s="5" t="s">
        <v>17</v>
      </c>
      <c r="N10" s="5" t="s">
        <v>18</v>
      </c>
      <c r="O10" s="5" t="s">
        <v>19</v>
      </c>
      <c r="P10" s="5" t="s">
        <v>19</v>
      </c>
      <c r="Q10" s="99" t="s">
        <v>19</v>
      </c>
      <c r="R10" s="131"/>
      <c r="S10" s="131"/>
      <c r="T10" s="131"/>
      <c r="U10" s="131"/>
      <c r="V10" s="131"/>
      <c r="Z10" s="156"/>
    </row>
    <row r="11" spans="1:26" s="6" customFormat="1" ht="11.25">
      <c r="A11" s="157"/>
      <c r="B11" s="158"/>
      <c r="C11" s="5"/>
      <c r="D11" s="5" t="s">
        <v>20</v>
      </c>
      <c r="E11" s="5" t="s">
        <v>21</v>
      </c>
      <c r="F11" s="94" t="str">
        <f>G10</f>
        <v>5/01/18 to</v>
      </c>
      <c r="G11" s="163" t="str">
        <f>A6</f>
        <v>As of June 30, 2018</v>
      </c>
      <c r="H11" s="164" t="s">
        <v>1</v>
      </c>
      <c r="I11" s="116" t="s">
        <v>34</v>
      </c>
      <c r="J11" s="165" t="s">
        <v>22</v>
      </c>
      <c r="K11" s="97" t="str">
        <f>A6</f>
        <v>As of June 30, 2018</v>
      </c>
      <c r="L11" s="5" t="s">
        <v>23</v>
      </c>
      <c r="M11" s="5" t="s">
        <v>24</v>
      </c>
      <c r="N11" s="5" t="s">
        <v>24</v>
      </c>
      <c r="O11" s="5" t="s">
        <v>25</v>
      </c>
      <c r="P11" s="5" t="s">
        <v>26</v>
      </c>
      <c r="Q11" s="99" t="s">
        <v>27</v>
      </c>
      <c r="R11" s="131"/>
      <c r="S11" s="131"/>
      <c r="T11" s="131"/>
      <c r="U11" s="131"/>
      <c r="V11" s="131"/>
      <c r="Z11" s="156"/>
    </row>
    <row r="12" spans="1:17" ht="11.25">
      <c r="A12" s="166"/>
      <c r="B12" s="58"/>
      <c r="C12" s="167"/>
      <c r="D12" s="73"/>
      <c r="E12" s="73"/>
      <c r="F12" s="73"/>
      <c r="G12" s="168"/>
      <c r="H12" s="66"/>
      <c r="I12" s="47"/>
      <c r="J12" s="169"/>
      <c r="K12" s="73"/>
      <c r="L12" s="73"/>
      <c r="M12" s="73"/>
      <c r="N12" s="73"/>
      <c r="O12" s="73"/>
      <c r="P12" s="73"/>
      <c r="Q12" s="100"/>
    </row>
    <row r="13" spans="1:23" ht="18.75" customHeight="1">
      <c r="A13" s="91">
        <v>38818</v>
      </c>
      <c r="B13" s="47">
        <v>83</v>
      </c>
      <c r="C13" s="46"/>
      <c r="D13" s="25" t="s">
        <v>250</v>
      </c>
      <c r="E13" s="25" t="s">
        <v>251</v>
      </c>
      <c r="F13" s="169">
        <v>20000</v>
      </c>
      <c r="G13" s="169"/>
      <c r="H13" s="66"/>
      <c r="I13" s="47"/>
      <c r="J13" s="169"/>
      <c r="K13" s="169">
        <f aca="true" t="shared" si="0" ref="K13:K43">F13+G13-J13</f>
        <v>20000</v>
      </c>
      <c r="L13" s="169"/>
      <c r="M13" s="40"/>
      <c r="N13" s="41"/>
      <c r="O13" s="58"/>
      <c r="P13" s="58"/>
      <c r="Q13" s="170">
        <f>K13</f>
        <v>20000</v>
      </c>
      <c r="W13" s="3"/>
    </row>
    <row r="14" spans="1:26" s="105" customFormat="1" ht="51" customHeight="1">
      <c r="A14" s="171">
        <v>43144</v>
      </c>
      <c r="B14" s="172" t="s">
        <v>252</v>
      </c>
      <c r="C14" s="173" t="s">
        <v>253</v>
      </c>
      <c r="D14" s="174" t="s">
        <v>254</v>
      </c>
      <c r="E14" s="41" t="s">
        <v>255</v>
      </c>
      <c r="F14" s="175">
        <v>15000</v>
      </c>
      <c r="G14" s="175"/>
      <c r="H14" s="66">
        <v>43259</v>
      </c>
      <c r="I14" s="47" t="s">
        <v>256</v>
      </c>
      <c r="J14" s="176">
        <v>15000</v>
      </c>
      <c r="K14" s="169">
        <f t="shared" si="0"/>
        <v>0</v>
      </c>
      <c r="L14" s="40"/>
      <c r="M14" s="169"/>
      <c r="N14" s="40">
        <f>K14</f>
        <v>0</v>
      </c>
      <c r="O14" s="58"/>
      <c r="P14" s="58"/>
      <c r="Q14" s="177"/>
      <c r="R14" s="178"/>
      <c r="S14" s="178"/>
      <c r="T14" s="178"/>
      <c r="U14" s="178"/>
      <c r="V14" s="178"/>
      <c r="Z14" s="179"/>
    </row>
    <row r="15" spans="1:26" s="105" customFormat="1" ht="47.25" customHeight="1">
      <c r="A15" s="171">
        <v>43151</v>
      </c>
      <c r="B15" s="172" t="s">
        <v>257</v>
      </c>
      <c r="C15" s="173" t="s">
        <v>258</v>
      </c>
      <c r="D15" s="174" t="s">
        <v>259</v>
      </c>
      <c r="E15" s="41" t="s">
        <v>260</v>
      </c>
      <c r="F15" s="180">
        <v>15000</v>
      </c>
      <c r="G15" s="175"/>
      <c r="H15" s="66">
        <v>43255</v>
      </c>
      <c r="I15" s="47" t="s">
        <v>261</v>
      </c>
      <c r="J15" s="176">
        <v>15000</v>
      </c>
      <c r="K15" s="169">
        <f t="shared" si="0"/>
        <v>0</v>
      </c>
      <c r="L15" s="40"/>
      <c r="M15" s="169"/>
      <c r="N15" s="176"/>
      <c r="O15" s="58"/>
      <c r="P15" s="58"/>
      <c r="Q15" s="177"/>
      <c r="R15" s="178"/>
      <c r="S15" s="178"/>
      <c r="T15" s="178"/>
      <c r="U15" s="178"/>
      <c r="V15" s="178"/>
      <c r="Z15" s="179"/>
    </row>
    <row r="16" spans="1:26" s="105" customFormat="1" ht="45">
      <c r="A16" s="91">
        <v>43161</v>
      </c>
      <c r="B16" s="58" t="s">
        <v>262</v>
      </c>
      <c r="C16" s="58" t="s">
        <v>263</v>
      </c>
      <c r="D16" s="41" t="s">
        <v>264</v>
      </c>
      <c r="E16" s="41" t="s">
        <v>265</v>
      </c>
      <c r="F16" s="181">
        <v>75000</v>
      </c>
      <c r="G16" s="181"/>
      <c r="H16" s="66">
        <v>43259</v>
      </c>
      <c r="I16" s="47" t="s">
        <v>266</v>
      </c>
      <c r="J16" s="169">
        <v>75000</v>
      </c>
      <c r="K16" s="169">
        <f t="shared" si="0"/>
        <v>0</v>
      </c>
      <c r="L16" s="40"/>
      <c r="M16" s="169"/>
      <c r="N16" s="169"/>
      <c r="O16" s="41"/>
      <c r="P16" s="41"/>
      <c r="Q16" s="42"/>
      <c r="R16" s="178"/>
      <c r="S16" s="178"/>
      <c r="T16" s="178"/>
      <c r="U16" s="178"/>
      <c r="V16" s="178"/>
      <c r="Z16" s="179"/>
    </row>
    <row r="17" spans="1:26" s="105" customFormat="1" ht="45">
      <c r="A17" s="91">
        <v>43179</v>
      </c>
      <c r="B17" s="58" t="s">
        <v>267</v>
      </c>
      <c r="C17" s="58" t="s">
        <v>268</v>
      </c>
      <c r="D17" s="41" t="s">
        <v>269</v>
      </c>
      <c r="E17" s="41" t="s">
        <v>270</v>
      </c>
      <c r="F17" s="181">
        <v>28000</v>
      </c>
      <c r="G17" s="181"/>
      <c r="H17" s="66">
        <v>43259</v>
      </c>
      <c r="I17" s="47" t="s">
        <v>271</v>
      </c>
      <c r="J17" s="169">
        <v>28000</v>
      </c>
      <c r="K17" s="169">
        <f t="shared" si="0"/>
        <v>0</v>
      </c>
      <c r="L17" s="40">
        <f>K17</f>
        <v>0</v>
      </c>
      <c r="M17" s="41"/>
      <c r="N17" s="41"/>
      <c r="O17" s="41"/>
      <c r="P17" s="41"/>
      <c r="Q17" s="42"/>
      <c r="R17" s="178"/>
      <c r="S17" s="178"/>
      <c r="T17" s="178"/>
      <c r="U17" s="178"/>
      <c r="V17" s="178"/>
      <c r="Z17" s="179"/>
    </row>
    <row r="18" spans="1:26" s="105" customFormat="1" ht="45">
      <c r="A18" s="91">
        <v>43179</v>
      </c>
      <c r="B18" s="58" t="s">
        <v>272</v>
      </c>
      <c r="C18" s="58" t="s">
        <v>273</v>
      </c>
      <c r="D18" s="41" t="s">
        <v>32</v>
      </c>
      <c r="E18" s="41" t="s">
        <v>270</v>
      </c>
      <c r="F18" s="181">
        <v>28000</v>
      </c>
      <c r="G18" s="181"/>
      <c r="H18" s="66">
        <v>43259</v>
      </c>
      <c r="I18" s="47" t="s">
        <v>274</v>
      </c>
      <c r="J18" s="169">
        <v>28000</v>
      </c>
      <c r="K18" s="169">
        <f t="shared" si="0"/>
        <v>0</v>
      </c>
      <c r="L18" s="40">
        <f>K18</f>
        <v>0</v>
      </c>
      <c r="M18" s="41"/>
      <c r="N18" s="41"/>
      <c r="O18" s="41"/>
      <c r="P18" s="41"/>
      <c r="Q18" s="42"/>
      <c r="R18" s="178"/>
      <c r="S18" s="178"/>
      <c r="T18" s="178"/>
      <c r="U18" s="178"/>
      <c r="V18" s="178"/>
      <c r="Z18" s="179"/>
    </row>
    <row r="19" spans="1:26" s="105" customFormat="1" ht="45">
      <c r="A19" s="91">
        <v>43185</v>
      </c>
      <c r="B19" s="58" t="s">
        <v>275</v>
      </c>
      <c r="C19" s="58" t="s">
        <v>276</v>
      </c>
      <c r="D19" s="41" t="s">
        <v>277</v>
      </c>
      <c r="E19" s="41" t="s">
        <v>278</v>
      </c>
      <c r="F19" s="181">
        <v>18600</v>
      </c>
      <c r="G19" s="181"/>
      <c r="H19" s="66">
        <v>43270</v>
      </c>
      <c r="I19" s="47" t="s">
        <v>279</v>
      </c>
      <c r="J19" s="169">
        <v>18600</v>
      </c>
      <c r="K19" s="169">
        <f t="shared" si="0"/>
        <v>0</v>
      </c>
      <c r="L19" s="40">
        <f>K19</f>
        <v>0</v>
      </c>
      <c r="M19" s="41"/>
      <c r="N19" s="41"/>
      <c r="O19" s="41"/>
      <c r="P19" s="41"/>
      <c r="Q19" s="42"/>
      <c r="R19" s="178"/>
      <c r="S19" s="178"/>
      <c r="T19" s="178"/>
      <c r="U19" s="178"/>
      <c r="V19" s="178"/>
      <c r="Z19" s="179"/>
    </row>
    <row r="20" spans="1:26" s="105" customFormat="1" ht="56.25">
      <c r="A20" s="91">
        <v>43194</v>
      </c>
      <c r="B20" s="58" t="s">
        <v>280</v>
      </c>
      <c r="C20" s="58" t="s">
        <v>281</v>
      </c>
      <c r="D20" s="41" t="s">
        <v>282</v>
      </c>
      <c r="E20" s="41" t="s">
        <v>283</v>
      </c>
      <c r="F20" s="181">
        <v>30000</v>
      </c>
      <c r="G20" s="181"/>
      <c r="H20" s="66">
        <v>43259</v>
      </c>
      <c r="I20" s="47" t="s">
        <v>284</v>
      </c>
      <c r="J20" s="169">
        <v>30000</v>
      </c>
      <c r="K20" s="169">
        <f t="shared" si="0"/>
        <v>0</v>
      </c>
      <c r="L20" s="40">
        <f>K20</f>
        <v>0</v>
      </c>
      <c r="M20" s="41"/>
      <c r="N20" s="41"/>
      <c r="O20" s="41"/>
      <c r="P20" s="41"/>
      <c r="Q20" s="42"/>
      <c r="R20" s="178"/>
      <c r="S20" s="178"/>
      <c r="T20" s="178"/>
      <c r="U20" s="178"/>
      <c r="V20" s="178"/>
      <c r="Z20" s="179"/>
    </row>
    <row r="21" spans="1:26" s="105" customFormat="1" ht="33.75">
      <c r="A21" s="91">
        <v>43248</v>
      </c>
      <c r="B21" s="58" t="s">
        <v>285</v>
      </c>
      <c r="C21" s="58" t="s">
        <v>286</v>
      </c>
      <c r="D21" s="41" t="s">
        <v>287</v>
      </c>
      <c r="E21" s="41" t="s">
        <v>288</v>
      </c>
      <c r="F21" s="181">
        <v>18000</v>
      </c>
      <c r="G21" s="181"/>
      <c r="H21" s="66">
        <v>43273</v>
      </c>
      <c r="I21" s="47" t="s">
        <v>289</v>
      </c>
      <c r="J21" s="169">
        <v>18000</v>
      </c>
      <c r="K21" s="169">
        <f t="shared" si="0"/>
        <v>0</v>
      </c>
      <c r="L21" s="40">
        <f aca="true" t="shared" si="1" ref="L21:L43">K21</f>
        <v>0</v>
      </c>
      <c r="M21" s="41"/>
      <c r="N21" s="41"/>
      <c r="O21" s="41"/>
      <c r="P21" s="41"/>
      <c r="Q21" s="42"/>
      <c r="R21" s="178"/>
      <c r="S21" s="178"/>
      <c r="T21" s="178"/>
      <c r="U21" s="178"/>
      <c r="V21" s="178"/>
      <c r="Z21" s="179"/>
    </row>
    <row r="22" spans="1:26" s="105" customFormat="1" ht="45">
      <c r="A22" s="91">
        <v>43249</v>
      </c>
      <c r="B22" s="58" t="s">
        <v>290</v>
      </c>
      <c r="C22" s="58" t="s">
        <v>291</v>
      </c>
      <c r="D22" s="41" t="s">
        <v>292</v>
      </c>
      <c r="E22" s="41" t="s">
        <v>293</v>
      </c>
      <c r="F22" s="181">
        <v>15340</v>
      </c>
      <c r="G22" s="181"/>
      <c r="H22" s="66">
        <v>43269</v>
      </c>
      <c r="I22" s="47" t="s">
        <v>294</v>
      </c>
      <c r="J22" s="169">
        <v>15340</v>
      </c>
      <c r="K22" s="169">
        <f t="shared" si="0"/>
        <v>0</v>
      </c>
      <c r="L22" s="40">
        <f t="shared" si="1"/>
        <v>0</v>
      </c>
      <c r="M22" s="41"/>
      <c r="N22" s="41"/>
      <c r="O22" s="41"/>
      <c r="P22" s="41"/>
      <c r="Q22" s="42"/>
      <c r="R22" s="178"/>
      <c r="S22" s="178"/>
      <c r="T22" s="178"/>
      <c r="U22" s="178"/>
      <c r="V22" s="178"/>
      <c r="Z22" s="179"/>
    </row>
    <row r="23" spans="1:26" s="105" customFormat="1" ht="56.25">
      <c r="A23" s="91">
        <v>43251</v>
      </c>
      <c r="B23" s="58" t="s">
        <v>295</v>
      </c>
      <c r="C23" s="58" t="s">
        <v>296</v>
      </c>
      <c r="D23" s="41" t="s">
        <v>297</v>
      </c>
      <c r="E23" s="41" t="s">
        <v>298</v>
      </c>
      <c r="F23" s="181">
        <v>9190</v>
      </c>
      <c r="G23" s="181"/>
      <c r="H23" s="66">
        <v>43280</v>
      </c>
      <c r="I23" s="47" t="s">
        <v>299</v>
      </c>
      <c r="J23" s="169">
        <v>9190</v>
      </c>
      <c r="K23" s="169">
        <f t="shared" si="0"/>
        <v>0</v>
      </c>
      <c r="L23" s="40">
        <f t="shared" si="1"/>
        <v>0</v>
      </c>
      <c r="M23" s="41"/>
      <c r="N23" s="41"/>
      <c r="O23" s="41"/>
      <c r="P23" s="41"/>
      <c r="Q23" s="42"/>
      <c r="R23" s="178"/>
      <c r="S23" s="178"/>
      <c r="T23" s="178"/>
      <c r="U23" s="178"/>
      <c r="V23" s="178"/>
      <c r="Z23" s="179"/>
    </row>
    <row r="24" spans="1:26" s="105" customFormat="1" ht="45">
      <c r="A24" s="91">
        <v>43230</v>
      </c>
      <c r="B24" s="58" t="s">
        <v>300</v>
      </c>
      <c r="C24" s="58" t="s">
        <v>301</v>
      </c>
      <c r="D24" s="41" t="s">
        <v>302</v>
      </c>
      <c r="E24" s="41" t="s">
        <v>303</v>
      </c>
      <c r="F24" s="181">
        <v>20000</v>
      </c>
      <c r="G24" s="181"/>
      <c r="H24" s="66">
        <v>43276</v>
      </c>
      <c r="I24" s="47" t="s">
        <v>304</v>
      </c>
      <c r="J24" s="169">
        <v>20000</v>
      </c>
      <c r="K24" s="169">
        <f t="shared" si="0"/>
        <v>0</v>
      </c>
      <c r="L24" s="40">
        <f t="shared" si="1"/>
        <v>0</v>
      </c>
      <c r="M24" s="41"/>
      <c r="N24" s="41"/>
      <c r="O24" s="41"/>
      <c r="P24" s="41"/>
      <c r="Q24" s="42"/>
      <c r="R24" s="178"/>
      <c r="S24" s="178"/>
      <c r="T24" s="178"/>
      <c r="U24" s="178"/>
      <c r="V24" s="178"/>
      <c r="Z24" s="179"/>
    </row>
    <row r="25" spans="1:26" s="105" customFormat="1" ht="33.75">
      <c r="A25" s="91">
        <v>43231</v>
      </c>
      <c r="B25" s="58" t="s">
        <v>305</v>
      </c>
      <c r="C25" s="58" t="s">
        <v>306</v>
      </c>
      <c r="D25" s="41" t="s">
        <v>307</v>
      </c>
      <c r="E25" s="41" t="s">
        <v>308</v>
      </c>
      <c r="F25" s="181">
        <v>8000</v>
      </c>
      <c r="G25" s="181"/>
      <c r="H25" s="66">
        <v>43280</v>
      </c>
      <c r="I25" s="47" t="s">
        <v>309</v>
      </c>
      <c r="J25" s="169">
        <v>8000</v>
      </c>
      <c r="K25" s="169">
        <f t="shared" si="0"/>
        <v>0</v>
      </c>
      <c r="L25" s="40">
        <f t="shared" si="1"/>
        <v>0</v>
      </c>
      <c r="M25" s="41"/>
      <c r="N25" s="41"/>
      <c r="O25" s="41"/>
      <c r="P25" s="41"/>
      <c r="Q25" s="42"/>
      <c r="R25" s="178"/>
      <c r="S25" s="178"/>
      <c r="T25" s="178"/>
      <c r="U25" s="178"/>
      <c r="V25" s="178"/>
      <c r="Z25" s="179"/>
    </row>
    <row r="26" spans="1:26" s="105" customFormat="1" ht="56.25">
      <c r="A26" s="91">
        <v>43231</v>
      </c>
      <c r="B26" s="58" t="s">
        <v>310</v>
      </c>
      <c r="C26" s="58" t="s">
        <v>311</v>
      </c>
      <c r="D26" s="41" t="s">
        <v>312</v>
      </c>
      <c r="E26" s="41" t="s">
        <v>313</v>
      </c>
      <c r="F26" s="181">
        <v>25000</v>
      </c>
      <c r="G26" s="181"/>
      <c r="H26" s="66"/>
      <c r="I26" s="47"/>
      <c r="J26" s="169"/>
      <c r="K26" s="169">
        <f t="shared" si="0"/>
        <v>25000</v>
      </c>
      <c r="L26" s="40">
        <f t="shared" si="1"/>
        <v>25000</v>
      </c>
      <c r="M26" s="41"/>
      <c r="N26" s="41"/>
      <c r="O26" s="41"/>
      <c r="P26" s="41"/>
      <c r="Q26" s="42"/>
      <c r="R26" s="178"/>
      <c r="S26" s="178"/>
      <c r="T26" s="178"/>
      <c r="U26" s="178"/>
      <c r="V26" s="178"/>
      <c r="Z26" s="179"/>
    </row>
    <row r="27" spans="1:26" s="105" customFormat="1" ht="56.25">
      <c r="A27" s="91">
        <v>43231</v>
      </c>
      <c r="B27" s="58" t="s">
        <v>314</v>
      </c>
      <c r="C27" s="58" t="s">
        <v>315</v>
      </c>
      <c r="D27" s="41" t="s">
        <v>316</v>
      </c>
      <c r="E27" s="41" t="s">
        <v>313</v>
      </c>
      <c r="F27" s="181">
        <v>30000</v>
      </c>
      <c r="G27" s="181"/>
      <c r="H27" s="66">
        <v>43257</v>
      </c>
      <c r="I27" s="47" t="s">
        <v>317</v>
      </c>
      <c r="J27" s="169">
        <v>30000</v>
      </c>
      <c r="K27" s="169">
        <f t="shared" si="0"/>
        <v>0</v>
      </c>
      <c r="L27" s="40">
        <f t="shared" si="1"/>
        <v>0</v>
      </c>
      <c r="M27" s="41"/>
      <c r="N27" s="41"/>
      <c r="O27" s="41"/>
      <c r="P27" s="41"/>
      <c r="Q27" s="42"/>
      <c r="R27" s="178"/>
      <c r="S27" s="178"/>
      <c r="T27" s="178"/>
      <c r="U27" s="178"/>
      <c r="V27" s="178"/>
      <c r="Z27" s="179"/>
    </row>
    <row r="28" spans="1:26" s="105" customFormat="1" ht="56.25">
      <c r="A28" s="91">
        <v>43231</v>
      </c>
      <c r="B28" s="58" t="s">
        <v>318</v>
      </c>
      <c r="C28" s="58" t="s">
        <v>319</v>
      </c>
      <c r="D28" s="41" t="s">
        <v>320</v>
      </c>
      <c r="E28" s="41" t="s">
        <v>313</v>
      </c>
      <c r="F28" s="181">
        <v>30000</v>
      </c>
      <c r="G28" s="181"/>
      <c r="H28" s="66"/>
      <c r="I28" s="47"/>
      <c r="J28" s="169"/>
      <c r="K28" s="169">
        <f t="shared" si="0"/>
        <v>30000</v>
      </c>
      <c r="L28" s="40">
        <f t="shared" si="1"/>
        <v>30000</v>
      </c>
      <c r="M28" s="41"/>
      <c r="N28" s="41"/>
      <c r="O28" s="41"/>
      <c r="P28" s="41"/>
      <c r="Q28" s="42"/>
      <c r="R28" s="178"/>
      <c r="S28" s="178"/>
      <c r="T28" s="178"/>
      <c r="U28" s="178"/>
      <c r="V28" s="178"/>
      <c r="Z28" s="179"/>
    </row>
    <row r="29" spans="1:26" s="105" customFormat="1" ht="33.75">
      <c r="A29" s="91">
        <v>43231</v>
      </c>
      <c r="B29" s="58" t="s">
        <v>321</v>
      </c>
      <c r="C29" s="58" t="s">
        <v>322</v>
      </c>
      <c r="D29" s="41" t="s">
        <v>323</v>
      </c>
      <c r="E29" s="41" t="s">
        <v>324</v>
      </c>
      <c r="F29" s="181">
        <v>27000</v>
      </c>
      <c r="G29" s="181"/>
      <c r="H29" s="66">
        <v>43269</v>
      </c>
      <c r="I29" s="47" t="s">
        <v>325</v>
      </c>
      <c r="J29" s="169">
        <v>27000</v>
      </c>
      <c r="K29" s="169">
        <f t="shared" si="0"/>
        <v>0</v>
      </c>
      <c r="L29" s="40">
        <f t="shared" si="1"/>
        <v>0</v>
      </c>
      <c r="M29" s="41"/>
      <c r="N29" s="41"/>
      <c r="O29" s="41"/>
      <c r="P29" s="41"/>
      <c r="Q29" s="42"/>
      <c r="R29" s="178"/>
      <c r="S29" s="178"/>
      <c r="T29" s="178"/>
      <c r="U29" s="178"/>
      <c r="V29" s="178"/>
      <c r="Z29" s="179"/>
    </row>
    <row r="30" spans="1:26" s="105" customFormat="1" ht="45">
      <c r="A30" s="91">
        <v>43237</v>
      </c>
      <c r="B30" s="58" t="s">
        <v>326</v>
      </c>
      <c r="C30" s="58" t="s">
        <v>327</v>
      </c>
      <c r="D30" s="41" t="s">
        <v>328</v>
      </c>
      <c r="E30" s="41" t="s">
        <v>329</v>
      </c>
      <c r="F30" s="181">
        <v>30000</v>
      </c>
      <c r="G30" s="181"/>
      <c r="H30" s="66">
        <v>43279</v>
      </c>
      <c r="I30" s="47" t="s">
        <v>330</v>
      </c>
      <c r="J30" s="169">
        <v>30000</v>
      </c>
      <c r="K30" s="169">
        <f t="shared" si="0"/>
        <v>0</v>
      </c>
      <c r="L30" s="40">
        <f t="shared" si="1"/>
        <v>0</v>
      </c>
      <c r="M30" s="41"/>
      <c r="N30" s="41"/>
      <c r="O30" s="41"/>
      <c r="P30" s="41"/>
      <c r="Q30" s="42"/>
      <c r="R30" s="178"/>
      <c r="S30" s="178"/>
      <c r="T30" s="178"/>
      <c r="U30" s="178"/>
      <c r="V30" s="178"/>
      <c r="Z30" s="179"/>
    </row>
    <row r="31" spans="1:26" s="105" customFormat="1" ht="45">
      <c r="A31" s="91">
        <v>43272</v>
      </c>
      <c r="B31" s="58" t="s">
        <v>331</v>
      </c>
      <c r="C31" s="58" t="s">
        <v>332</v>
      </c>
      <c r="D31" s="41" t="s">
        <v>333</v>
      </c>
      <c r="E31" s="41" t="s">
        <v>334</v>
      </c>
      <c r="F31" s="181"/>
      <c r="G31" s="181">
        <v>93600</v>
      </c>
      <c r="H31" s="66"/>
      <c r="I31" s="47"/>
      <c r="J31" s="169"/>
      <c r="K31" s="169">
        <f t="shared" si="0"/>
        <v>93600</v>
      </c>
      <c r="L31" s="40">
        <f t="shared" si="1"/>
        <v>93600</v>
      </c>
      <c r="M31" s="41"/>
      <c r="N31" s="41"/>
      <c r="O31" s="41"/>
      <c r="P31" s="41"/>
      <c r="Q31" s="42"/>
      <c r="R31" s="178"/>
      <c r="S31" s="178"/>
      <c r="T31" s="178"/>
      <c r="U31" s="178"/>
      <c r="V31" s="178"/>
      <c r="Z31" s="179"/>
    </row>
    <row r="32" spans="1:26" s="105" customFormat="1" ht="45">
      <c r="A32" s="91">
        <v>43259</v>
      </c>
      <c r="B32" s="58" t="s">
        <v>335</v>
      </c>
      <c r="C32" s="58" t="s">
        <v>336</v>
      </c>
      <c r="D32" s="41" t="s">
        <v>337</v>
      </c>
      <c r="E32" s="41" t="s">
        <v>338</v>
      </c>
      <c r="F32" s="181"/>
      <c r="G32" s="181">
        <v>15000</v>
      </c>
      <c r="H32" s="66">
        <v>43273</v>
      </c>
      <c r="I32" s="47" t="s">
        <v>339</v>
      </c>
      <c r="J32" s="169">
        <v>15000</v>
      </c>
      <c r="K32" s="169">
        <f t="shared" si="0"/>
        <v>0</v>
      </c>
      <c r="L32" s="40">
        <f t="shared" si="1"/>
        <v>0</v>
      </c>
      <c r="M32" s="41"/>
      <c r="N32" s="41"/>
      <c r="O32" s="41"/>
      <c r="P32" s="41"/>
      <c r="Q32" s="42"/>
      <c r="R32" s="178"/>
      <c r="S32" s="178"/>
      <c r="T32" s="178"/>
      <c r="U32" s="178"/>
      <c r="V32" s="178"/>
      <c r="Z32" s="179"/>
    </row>
    <row r="33" spans="1:26" s="105" customFormat="1" ht="45">
      <c r="A33" s="91">
        <v>43259</v>
      </c>
      <c r="B33" s="58" t="s">
        <v>340</v>
      </c>
      <c r="C33" s="58" t="s">
        <v>341</v>
      </c>
      <c r="D33" s="41" t="s">
        <v>342</v>
      </c>
      <c r="E33" s="41" t="s">
        <v>343</v>
      </c>
      <c r="F33" s="181"/>
      <c r="G33" s="181">
        <v>15000</v>
      </c>
      <c r="H33" s="66">
        <v>43273</v>
      </c>
      <c r="I33" s="47" t="s">
        <v>344</v>
      </c>
      <c r="J33" s="169">
        <v>15000</v>
      </c>
      <c r="K33" s="169">
        <f t="shared" si="0"/>
        <v>0</v>
      </c>
      <c r="L33" s="40">
        <f t="shared" si="1"/>
        <v>0</v>
      </c>
      <c r="M33" s="41"/>
      <c r="N33" s="41"/>
      <c r="O33" s="41"/>
      <c r="P33" s="41"/>
      <c r="Q33" s="42"/>
      <c r="R33" s="178"/>
      <c r="S33" s="178"/>
      <c r="T33" s="178"/>
      <c r="U33" s="178"/>
      <c r="V33" s="178"/>
      <c r="Z33" s="179"/>
    </row>
    <row r="34" spans="1:26" s="190" customFormat="1" ht="45">
      <c r="A34" s="182">
        <v>43259</v>
      </c>
      <c r="B34" s="183" t="s">
        <v>345</v>
      </c>
      <c r="C34" s="183" t="s">
        <v>346</v>
      </c>
      <c r="D34" s="184" t="s">
        <v>347</v>
      </c>
      <c r="E34" s="184" t="s">
        <v>348</v>
      </c>
      <c r="F34" s="185"/>
      <c r="G34" s="185">
        <v>15000</v>
      </c>
      <c r="H34" s="66">
        <v>43273</v>
      </c>
      <c r="I34" s="47" t="s">
        <v>349</v>
      </c>
      <c r="J34" s="186">
        <v>15000</v>
      </c>
      <c r="K34" s="186">
        <f t="shared" si="0"/>
        <v>0</v>
      </c>
      <c r="L34" s="187">
        <f t="shared" si="1"/>
        <v>0</v>
      </c>
      <c r="M34" s="184"/>
      <c r="N34" s="184"/>
      <c r="O34" s="184"/>
      <c r="P34" s="184"/>
      <c r="Q34" s="188"/>
      <c r="R34" s="189"/>
      <c r="S34" s="189"/>
      <c r="T34" s="189"/>
      <c r="U34" s="189"/>
      <c r="V34" s="189"/>
      <c r="Z34" s="191"/>
    </row>
    <row r="35" spans="1:26" s="105" customFormat="1" ht="45">
      <c r="A35" s="91">
        <v>43259</v>
      </c>
      <c r="B35" s="58" t="s">
        <v>350</v>
      </c>
      <c r="C35" s="58" t="s">
        <v>351</v>
      </c>
      <c r="D35" s="41" t="s">
        <v>352</v>
      </c>
      <c r="E35" s="41" t="s">
        <v>348</v>
      </c>
      <c r="F35" s="181"/>
      <c r="G35" s="181">
        <v>15000</v>
      </c>
      <c r="H35" s="66">
        <v>43273</v>
      </c>
      <c r="I35" s="47" t="s">
        <v>353</v>
      </c>
      <c r="J35" s="169">
        <v>15000</v>
      </c>
      <c r="K35" s="169">
        <f t="shared" si="0"/>
        <v>0</v>
      </c>
      <c r="L35" s="40">
        <f t="shared" si="1"/>
        <v>0</v>
      </c>
      <c r="M35" s="41"/>
      <c r="N35" s="41"/>
      <c r="O35" s="41"/>
      <c r="P35" s="41"/>
      <c r="Q35" s="42"/>
      <c r="R35" s="178"/>
      <c r="S35" s="178"/>
      <c r="T35" s="178"/>
      <c r="U35" s="178"/>
      <c r="V35" s="178"/>
      <c r="Z35" s="179"/>
    </row>
    <row r="36" spans="1:26" s="105" customFormat="1" ht="45">
      <c r="A36" s="91">
        <v>43259</v>
      </c>
      <c r="B36" s="58" t="s">
        <v>354</v>
      </c>
      <c r="C36" s="58" t="s">
        <v>355</v>
      </c>
      <c r="D36" s="41" t="s">
        <v>356</v>
      </c>
      <c r="E36" s="41" t="s">
        <v>348</v>
      </c>
      <c r="F36" s="181"/>
      <c r="G36" s="181">
        <v>15000</v>
      </c>
      <c r="H36" s="66">
        <v>43273</v>
      </c>
      <c r="I36" s="47" t="s">
        <v>357</v>
      </c>
      <c r="J36" s="169">
        <v>15000</v>
      </c>
      <c r="K36" s="169">
        <f t="shared" si="0"/>
        <v>0</v>
      </c>
      <c r="L36" s="40">
        <f t="shared" si="1"/>
        <v>0</v>
      </c>
      <c r="M36" s="41"/>
      <c r="N36" s="41"/>
      <c r="O36" s="41"/>
      <c r="P36" s="41"/>
      <c r="Q36" s="42"/>
      <c r="R36" s="178"/>
      <c r="S36" s="178"/>
      <c r="T36" s="178"/>
      <c r="U36" s="178"/>
      <c r="V36" s="178"/>
      <c r="Z36" s="179"/>
    </row>
    <row r="37" spans="1:26" s="105" customFormat="1" ht="45">
      <c r="A37" s="91">
        <v>43259</v>
      </c>
      <c r="B37" s="58" t="s">
        <v>358</v>
      </c>
      <c r="C37" s="58" t="s">
        <v>359</v>
      </c>
      <c r="D37" s="41" t="s">
        <v>360</v>
      </c>
      <c r="E37" s="41" t="s">
        <v>348</v>
      </c>
      <c r="F37" s="181"/>
      <c r="G37" s="181">
        <v>15000</v>
      </c>
      <c r="H37" s="66">
        <v>43273</v>
      </c>
      <c r="I37" s="47" t="s">
        <v>361</v>
      </c>
      <c r="J37" s="169">
        <v>15000</v>
      </c>
      <c r="K37" s="169">
        <f t="shared" si="0"/>
        <v>0</v>
      </c>
      <c r="L37" s="40">
        <f t="shared" si="1"/>
        <v>0</v>
      </c>
      <c r="M37" s="41"/>
      <c r="N37" s="41"/>
      <c r="O37" s="41"/>
      <c r="P37" s="41"/>
      <c r="Q37" s="42"/>
      <c r="R37" s="178"/>
      <c r="S37" s="178"/>
      <c r="T37" s="178"/>
      <c r="U37" s="178"/>
      <c r="V37" s="178"/>
      <c r="Z37" s="179"/>
    </row>
    <row r="38" spans="1:26" s="105" customFormat="1" ht="45">
      <c r="A38" s="91">
        <v>43259</v>
      </c>
      <c r="B38" s="58" t="s">
        <v>362</v>
      </c>
      <c r="C38" s="58" t="s">
        <v>363</v>
      </c>
      <c r="D38" s="41" t="s">
        <v>254</v>
      </c>
      <c r="E38" s="41" t="s">
        <v>364</v>
      </c>
      <c r="F38" s="181"/>
      <c r="G38" s="181">
        <v>15000</v>
      </c>
      <c r="H38" s="66">
        <v>43273</v>
      </c>
      <c r="I38" s="47" t="s">
        <v>365</v>
      </c>
      <c r="J38" s="169">
        <v>15000</v>
      </c>
      <c r="K38" s="169">
        <f t="shared" si="0"/>
        <v>0</v>
      </c>
      <c r="L38" s="40">
        <f t="shared" si="1"/>
        <v>0</v>
      </c>
      <c r="M38" s="41"/>
      <c r="N38" s="41"/>
      <c r="O38" s="41"/>
      <c r="P38" s="41"/>
      <c r="Q38" s="42"/>
      <c r="R38" s="178"/>
      <c r="S38" s="178"/>
      <c r="T38" s="178"/>
      <c r="U38" s="178"/>
      <c r="V38" s="178"/>
      <c r="Z38" s="179"/>
    </row>
    <row r="39" spans="1:26" s="105" customFormat="1" ht="45">
      <c r="A39" s="91">
        <v>43259</v>
      </c>
      <c r="B39" s="58" t="s">
        <v>366</v>
      </c>
      <c r="C39" s="58" t="s">
        <v>367</v>
      </c>
      <c r="D39" s="41" t="s">
        <v>282</v>
      </c>
      <c r="E39" s="41" t="s">
        <v>364</v>
      </c>
      <c r="F39" s="181"/>
      <c r="G39" s="181">
        <v>15000</v>
      </c>
      <c r="H39" s="66">
        <v>43277</v>
      </c>
      <c r="I39" s="47" t="s">
        <v>368</v>
      </c>
      <c r="J39" s="169">
        <v>15000</v>
      </c>
      <c r="K39" s="169">
        <f t="shared" si="0"/>
        <v>0</v>
      </c>
      <c r="L39" s="40">
        <f t="shared" si="1"/>
        <v>0</v>
      </c>
      <c r="M39" s="41"/>
      <c r="N39" s="41"/>
      <c r="O39" s="41"/>
      <c r="P39" s="41"/>
      <c r="Q39" s="42"/>
      <c r="R39" s="178"/>
      <c r="S39" s="178"/>
      <c r="T39" s="178"/>
      <c r="U39" s="178"/>
      <c r="V39" s="178"/>
      <c r="Z39" s="179"/>
    </row>
    <row r="40" spans="1:26" s="105" customFormat="1" ht="45">
      <c r="A40" s="91">
        <v>43259</v>
      </c>
      <c r="B40" s="58" t="s">
        <v>369</v>
      </c>
      <c r="C40" s="58" t="s">
        <v>370</v>
      </c>
      <c r="D40" s="41" t="s">
        <v>371</v>
      </c>
      <c r="E40" s="41" t="s">
        <v>338</v>
      </c>
      <c r="F40" s="181"/>
      <c r="G40" s="181">
        <v>15000</v>
      </c>
      <c r="H40" s="66">
        <v>43273</v>
      </c>
      <c r="I40" s="47" t="s">
        <v>372</v>
      </c>
      <c r="J40" s="169">
        <v>15000</v>
      </c>
      <c r="K40" s="169">
        <f t="shared" si="0"/>
        <v>0</v>
      </c>
      <c r="L40" s="40">
        <f t="shared" si="1"/>
        <v>0</v>
      </c>
      <c r="M40" s="41"/>
      <c r="N40" s="41"/>
      <c r="O40" s="41"/>
      <c r="P40" s="41"/>
      <c r="Q40" s="42"/>
      <c r="R40" s="178"/>
      <c r="S40" s="178"/>
      <c r="T40" s="178"/>
      <c r="U40" s="178"/>
      <c r="V40" s="178"/>
      <c r="Z40" s="179"/>
    </row>
    <row r="41" spans="1:26" s="105" customFormat="1" ht="22.5">
      <c r="A41" s="91">
        <v>43271</v>
      </c>
      <c r="B41" s="58" t="s">
        <v>373</v>
      </c>
      <c r="C41" s="58" t="s">
        <v>374</v>
      </c>
      <c r="D41" s="41" t="s">
        <v>323</v>
      </c>
      <c r="E41" s="41" t="s">
        <v>375</v>
      </c>
      <c r="F41" s="181"/>
      <c r="G41" s="181">
        <v>5000</v>
      </c>
      <c r="H41" s="66"/>
      <c r="I41" s="47"/>
      <c r="J41" s="169"/>
      <c r="K41" s="169">
        <f t="shared" si="0"/>
        <v>5000</v>
      </c>
      <c r="L41" s="40">
        <f t="shared" si="1"/>
        <v>5000</v>
      </c>
      <c r="M41" s="41"/>
      <c r="N41" s="41"/>
      <c r="O41" s="41"/>
      <c r="P41" s="41"/>
      <c r="Q41" s="42"/>
      <c r="R41" s="178"/>
      <c r="S41" s="178"/>
      <c r="T41" s="178"/>
      <c r="U41" s="178"/>
      <c r="V41" s="178"/>
      <c r="Z41" s="179"/>
    </row>
    <row r="42" spans="1:26" s="105" customFormat="1" ht="45">
      <c r="A42" s="91">
        <v>43271</v>
      </c>
      <c r="B42" s="58" t="s">
        <v>376</v>
      </c>
      <c r="C42" s="58" t="s">
        <v>377</v>
      </c>
      <c r="D42" s="41" t="s">
        <v>378</v>
      </c>
      <c r="E42" s="41" t="s">
        <v>379</v>
      </c>
      <c r="F42" s="181"/>
      <c r="G42" s="181">
        <v>20000</v>
      </c>
      <c r="H42" s="66"/>
      <c r="I42" s="47"/>
      <c r="J42" s="169"/>
      <c r="K42" s="169">
        <f t="shared" si="0"/>
        <v>20000</v>
      </c>
      <c r="L42" s="40">
        <f t="shared" si="1"/>
        <v>20000</v>
      </c>
      <c r="M42" s="41"/>
      <c r="N42" s="41"/>
      <c r="O42" s="41"/>
      <c r="P42" s="41"/>
      <c r="Q42" s="42"/>
      <c r="R42" s="178"/>
      <c r="S42" s="178"/>
      <c r="T42" s="178"/>
      <c r="U42" s="178"/>
      <c r="V42" s="178"/>
      <c r="Z42" s="179"/>
    </row>
    <row r="43" spans="1:26" s="105" customFormat="1" ht="33.75">
      <c r="A43" s="91">
        <v>43276</v>
      </c>
      <c r="B43" s="58" t="s">
        <v>380</v>
      </c>
      <c r="C43" s="41" t="s">
        <v>381</v>
      </c>
      <c r="D43" s="41" t="s">
        <v>382</v>
      </c>
      <c r="E43" s="181" t="s">
        <v>383</v>
      </c>
      <c r="F43" s="181"/>
      <c r="G43" s="181">
        <v>17000</v>
      </c>
      <c r="H43" s="66"/>
      <c r="I43" s="47"/>
      <c r="J43" s="169"/>
      <c r="K43" s="169">
        <f t="shared" si="0"/>
        <v>17000</v>
      </c>
      <c r="L43" s="40">
        <f t="shared" si="1"/>
        <v>17000</v>
      </c>
      <c r="M43" s="41"/>
      <c r="N43" s="41"/>
      <c r="O43" s="41"/>
      <c r="P43" s="41"/>
      <c r="Q43" s="42"/>
      <c r="R43" s="178"/>
      <c r="S43" s="178"/>
      <c r="T43" s="178"/>
      <c r="U43" s="178"/>
      <c r="V43" s="178"/>
      <c r="Z43" s="179"/>
    </row>
    <row r="44" spans="1:26" s="105" customFormat="1" ht="11.25">
      <c r="A44" s="91"/>
      <c r="B44" s="58"/>
      <c r="C44" s="41"/>
      <c r="D44" s="41"/>
      <c r="E44" s="181"/>
      <c r="F44" s="181"/>
      <c r="G44" s="181"/>
      <c r="H44" s="66"/>
      <c r="I44" s="47"/>
      <c r="J44" s="169"/>
      <c r="K44" s="169"/>
      <c r="L44" s="40"/>
      <c r="M44" s="41"/>
      <c r="N44" s="41"/>
      <c r="O44" s="41"/>
      <c r="P44" s="41"/>
      <c r="Q44" s="42"/>
      <c r="R44" s="178"/>
      <c r="S44" s="178"/>
      <c r="T44" s="178"/>
      <c r="U44" s="178"/>
      <c r="V44" s="178"/>
      <c r="Z44" s="179"/>
    </row>
    <row r="45" spans="1:26" s="105" customFormat="1" ht="11.25">
      <c r="A45" s="91"/>
      <c r="B45" s="58"/>
      <c r="C45" s="41"/>
      <c r="D45" s="41"/>
      <c r="E45" s="181"/>
      <c r="F45" s="181"/>
      <c r="G45" s="181"/>
      <c r="H45" s="66"/>
      <c r="I45" s="47"/>
      <c r="J45" s="169"/>
      <c r="K45" s="169"/>
      <c r="L45" s="40"/>
      <c r="M45" s="41"/>
      <c r="N45" s="41"/>
      <c r="O45" s="41"/>
      <c r="P45" s="41"/>
      <c r="Q45" s="42"/>
      <c r="R45" s="178"/>
      <c r="S45" s="178"/>
      <c r="T45" s="178"/>
      <c r="U45" s="178"/>
      <c r="V45" s="178"/>
      <c r="Z45" s="179"/>
    </row>
    <row r="46" spans="1:26" s="105" customFormat="1" ht="11.25">
      <c r="A46" s="91"/>
      <c r="B46" s="58"/>
      <c r="C46" s="41"/>
      <c r="D46" s="41"/>
      <c r="E46" s="181"/>
      <c r="F46" s="181"/>
      <c r="G46" s="181"/>
      <c r="H46" s="66"/>
      <c r="I46" s="47"/>
      <c r="J46" s="169"/>
      <c r="K46" s="169"/>
      <c r="L46" s="40"/>
      <c r="M46" s="41"/>
      <c r="N46" s="41"/>
      <c r="O46" s="41"/>
      <c r="P46" s="41"/>
      <c r="Q46" s="42"/>
      <c r="R46" s="178"/>
      <c r="S46" s="178"/>
      <c r="T46" s="178"/>
      <c r="U46" s="178"/>
      <c r="V46" s="178"/>
      <c r="Z46" s="179"/>
    </row>
    <row r="47" spans="1:26" s="105" customFormat="1" ht="11.25">
      <c r="A47" s="91"/>
      <c r="B47" s="58"/>
      <c r="C47" s="41"/>
      <c r="D47" s="41"/>
      <c r="E47" s="181"/>
      <c r="F47" s="181"/>
      <c r="G47" s="181"/>
      <c r="H47" s="66"/>
      <c r="I47" s="47"/>
      <c r="J47" s="169"/>
      <c r="K47" s="169"/>
      <c r="L47" s="40"/>
      <c r="M47" s="41"/>
      <c r="N47" s="41"/>
      <c r="O47" s="41"/>
      <c r="P47" s="41"/>
      <c r="Q47" s="42"/>
      <c r="R47" s="178"/>
      <c r="S47" s="178"/>
      <c r="T47" s="178"/>
      <c r="U47" s="178"/>
      <c r="V47" s="178"/>
      <c r="Z47" s="179"/>
    </row>
    <row r="48" spans="1:26" s="105" customFormat="1" ht="11.25">
      <c r="A48" s="91"/>
      <c r="B48" s="58"/>
      <c r="C48" s="41"/>
      <c r="D48" s="41"/>
      <c r="E48" s="181"/>
      <c r="F48" s="181"/>
      <c r="G48" s="181"/>
      <c r="H48" s="66"/>
      <c r="I48" s="47"/>
      <c r="J48" s="169"/>
      <c r="K48" s="169"/>
      <c r="L48" s="40"/>
      <c r="M48" s="41"/>
      <c r="N48" s="41"/>
      <c r="O48" s="41"/>
      <c r="P48" s="41"/>
      <c r="Q48" s="42"/>
      <c r="R48" s="178"/>
      <c r="S48" s="178"/>
      <c r="T48" s="178"/>
      <c r="U48" s="178"/>
      <c r="V48" s="178"/>
      <c r="Z48" s="179"/>
    </row>
    <row r="49" spans="1:26" s="105" customFormat="1" ht="11.25">
      <c r="A49" s="91"/>
      <c r="B49" s="58"/>
      <c r="C49" s="41"/>
      <c r="D49" s="41"/>
      <c r="E49" s="181"/>
      <c r="F49" s="181"/>
      <c r="G49" s="181"/>
      <c r="H49" s="66"/>
      <c r="I49" s="47"/>
      <c r="J49" s="169"/>
      <c r="K49" s="169"/>
      <c r="L49" s="40"/>
      <c r="M49" s="41"/>
      <c r="N49" s="41"/>
      <c r="O49" s="41"/>
      <c r="P49" s="41"/>
      <c r="Q49" s="42"/>
      <c r="R49" s="178"/>
      <c r="S49" s="178"/>
      <c r="T49" s="178"/>
      <c r="U49" s="178"/>
      <c r="V49" s="178"/>
      <c r="Z49" s="179"/>
    </row>
    <row r="50" spans="1:26" s="105" customFormat="1" ht="11.25">
      <c r="A50" s="91"/>
      <c r="B50" s="58"/>
      <c r="C50" s="58"/>
      <c r="D50" s="41"/>
      <c r="E50" s="41"/>
      <c r="F50" s="169"/>
      <c r="G50" s="181"/>
      <c r="H50" s="66"/>
      <c r="I50" s="47"/>
      <c r="J50" s="169"/>
      <c r="K50" s="169"/>
      <c r="L50" s="41"/>
      <c r="M50" s="41"/>
      <c r="N50" s="41"/>
      <c r="O50" s="41"/>
      <c r="P50" s="41"/>
      <c r="Q50" s="42"/>
      <c r="R50" s="178"/>
      <c r="S50" s="178"/>
      <c r="T50" s="178"/>
      <c r="U50" s="178"/>
      <c r="V50" s="178"/>
      <c r="Z50" s="179"/>
    </row>
    <row r="51" spans="1:26" ht="12.75" customHeight="1" thickBot="1">
      <c r="A51" s="192"/>
      <c r="B51" s="193"/>
      <c r="C51" s="15"/>
      <c r="D51" s="19"/>
      <c r="E51" s="101" t="s">
        <v>28</v>
      </c>
      <c r="F51" s="102">
        <f>SUM(F13:F50)</f>
        <v>442130</v>
      </c>
      <c r="G51" s="102">
        <f>SUM(G13:G50)</f>
        <v>270600</v>
      </c>
      <c r="H51" s="102"/>
      <c r="I51" s="102"/>
      <c r="J51" s="102">
        <f aca="true" t="shared" si="2" ref="J51:Q51">SUM(J13:J50)</f>
        <v>502130</v>
      </c>
      <c r="K51" s="102">
        <f t="shared" si="2"/>
        <v>210600</v>
      </c>
      <c r="L51" s="102">
        <f t="shared" si="2"/>
        <v>190600</v>
      </c>
      <c r="M51" s="102">
        <f t="shared" si="2"/>
        <v>0</v>
      </c>
      <c r="N51" s="102">
        <f t="shared" si="2"/>
        <v>0</v>
      </c>
      <c r="O51" s="102">
        <f t="shared" si="2"/>
        <v>0</v>
      </c>
      <c r="P51" s="102">
        <f t="shared" si="2"/>
        <v>0</v>
      </c>
      <c r="Q51" s="102">
        <f t="shared" si="2"/>
        <v>20000</v>
      </c>
      <c r="Z51" s="1"/>
    </row>
    <row r="52" spans="1:26" ht="12.75" customHeight="1">
      <c r="A52" s="16"/>
      <c r="B52" s="146"/>
      <c r="C52" s="16"/>
      <c r="D52" s="17"/>
      <c r="E52" s="74"/>
      <c r="F52" s="75"/>
      <c r="G52" s="194"/>
      <c r="H52" s="75"/>
      <c r="I52" s="75"/>
      <c r="J52" s="195"/>
      <c r="K52" s="75"/>
      <c r="L52" s="75"/>
      <c r="M52" s="75"/>
      <c r="N52" s="75"/>
      <c r="O52" s="75"/>
      <c r="P52" s="75"/>
      <c r="Q52" s="75"/>
      <c r="Z52" s="1"/>
    </row>
    <row r="53" spans="1:26" ht="12.75" customHeight="1">
      <c r="A53" s="16"/>
      <c r="B53" s="146"/>
      <c r="C53" s="16"/>
      <c r="D53" s="17"/>
      <c r="E53" s="74"/>
      <c r="F53" s="75"/>
      <c r="G53" s="194"/>
      <c r="H53" s="75"/>
      <c r="I53" s="75"/>
      <c r="J53" s="195"/>
      <c r="K53" s="75"/>
      <c r="L53" s="75"/>
      <c r="M53" s="75"/>
      <c r="N53" s="75"/>
      <c r="O53" s="75"/>
      <c r="P53" s="75"/>
      <c r="Q53" s="75"/>
      <c r="Z53" s="1"/>
    </row>
    <row r="54" spans="1:26" ht="12.75" customHeight="1">
      <c r="A54" s="16" t="s">
        <v>36</v>
      </c>
      <c r="B54" s="146"/>
      <c r="C54" s="16"/>
      <c r="D54" s="17"/>
      <c r="E54" s="74"/>
      <c r="F54" s="75"/>
      <c r="G54" s="75"/>
      <c r="H54" s="75"/>
      <c r="I54" s="75"/>
      <c r="J54" s="75"/>
      <c r="K54" s="75"/>
      <c r="L54" s="75"/>
      <c r="M54" s="75"/>
      <c r="N54" s="148" t="s">
        <v>40</v>
      </c>
      <c r="P54" s="75"/>
      <c r="Q54" s="195"/>
      <c r="R54" s="196"/>
      <c r="S54" s="196"/>
      <c r="T54" s="196"/>
      <c r="U54" s="196"/>
      <c r="V54" s="196"/>
      <c r="W54" s="75"/>
      <c r="X54" s="75"/>
      <c r="Z54" s="1"/>
    </row>
    <row r="55" spans="7:33" ht="11.25">
      <c r="G55" s="1"/>
      <c r="H55" s="1"/>
      <c r="I55" s="1"/>
      <c r="J55" s="1"/>
      <c r="N55" s="197"/>
      <c r="O55" s="148"/>
      <c r="P55" s="117"/>
      <c r="Q55" s="179"/>
      <c r="U55" s="198"/>
      <c r="V55" s="198"/>
      <c r="W55" s="145"/>
      <c r="X55" s="145"/>
      <c r="Z55" s="1"/>
      <c r="AG55" s="145"/>
    </row>
    <row r="56" spans="1:33" ht="11.25">
      <c r="A56" s="70"/>
      <c r="B56" s="199"/>
      <c r="C56" s="68" t="s">
        <v>32</v>
      </c>
      <c r="D56" s="68"/>
      <c r="F56" s="145"/>
      <c r="G56" s="145"/>
      <c r="H56" s="145"/>
      <c r="I56" s="145"/>
      <c r="J56" s="145"/>
      <c r="K56" s="145"/>
      <c r="L56" s="145"/>
      <c r="M56" s="145"/>
      <c r="N56" s="197"/>
      <c r="P56" s="68" t="s">
        <v>41</v>
      </c>
      <c r="Q56" s="200"/>
      <c r="R56" s="68"/>
      <c r="S56" s="68"/>
      <c r="T56" s="68"/>
      <c r="U56" s="198"/>
      <c r="V56" s="198"/>
      <c r="W56" s="145"/>
      <c r="X56" s="145"/>
      <c r="Z56" s="1"/>
      <c r="AG56" s="145"/>
    </row>
    <row r="57" spans="3:33" ht="11.25">
      <c r="C57" s="3" t="s">
        <v>33</v>
      </c>
      <c r="D57" s="3"/>
      <c r="F57" s="145"/>
      <c r="G57" s="145"/>
      <c r="H57" s="145"/>
      <c r="I57" s="145"/>
      <c r="J57" s="145"/>
      <c r="K57" s="145"/>
      <c r="L57" s="145"/>
      <c r="M57" s="145"/>
      <c r="N57" s="197"/>
      <c r="O57" s="105"/>
      <c r="P57" s="3" t="s">
        <v>42</v>
      </c>
      <c r="Q57" s="201"/>
      <c r="U57" s="198"/>
      <c r="V57" s="198"/>
      <c r="W57" s="145"/>
      <c r="X57" s="145"/>
      <c r="Z57" s="1"/>
      <c r="AG57" s="145"/>
    </row>
    <row r="58" spans="1:13" ht="11.25">
      <c r="A58" s="131"/>
      <c r="B58" s="202"/>
      <c r="C58" s="131"/>
      <c r="D58" s="131"/>
      <c r="L58" s="3"/>
      <c r="M58" s="3"/>
    </row>
    <row r="67" ht="11.25">
      <c r="F67" s="145"/>
    </row>
  </sheetData>
  <sheetProtection password="C1B6" sheet="1" objects="1" scenarios="1"/>
  <mergeCells count="8">
    <mergeCell ref="H9:J9"/>
    <mergeCell ref="H10:J10"/>
    <mergeCell ref="A1:Q1"/>
    <mergeCell ref="A2:Q2"/>
    <mergeCell ref="A3:Q3"/>
    <mergeCell ref="A5:Q5"/>
    <mergeCell ref="A6:Q6"/>
    <mergeCell ref="A7:Q7"/>
  </mergeCells>
  <printOptions/>
  <pageMargins left="0.24" right="0.24" top="0.5" bottom="0.47" header="0.5" footer="0.5"/>
  <pageSetup horizontalDpi="600" verticalDpi="600" orientation="landscape" paperSize="5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2018-08-17T03:22:59Z</cp:lastPrinted>
  <dcterms:created xsi:type="dcterms:W3CDTF">1996-10-14T23:33:28Z</dcterms:created>
  <dcterms:modified xsi:type="dcterms:W3CDTF">2018-09-20T05:33:33Z</dcterms:modified>
  <cp:category/>
  <cp:version/>
  <cp:contentType/>
  <cp:contentStatus/>
</cp:coreProperties>
</file>