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ortal\2023\FDP V3 2023\2ND QUARTER 2023\"/>
    </mc:Choice>
  </mc:AlternateContent>
  <bookViews>
    <workbookView minimized="1" xWindow="0" yWindow="0" windowWidth="28800" windowHeight="12330"/>
  </bookViews>
  <sheets>
    <sheet name="2nd Qtr 20% LDF" sheetId="5" r:id="rId1"/>
  </sheets>
  <definedNames>
    <definedName name="_xlnm.Print_Titles" localSheetId="0">'2nd Qtr 20% LDF'!$3:$11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5" l="1"/>
  <c r="I22" i="5"/>
  <c r="E22" i="5"/>
  <c r="I23" i="5"/>
  <c r="F23" i="5"/>
  <c r="I20" i="5"/>
  <c r="I43" i="5" s="1"/>
  <c r="I41" i="5"/>
  <c r="G30" i="5" l="1"/>
  <c r="G18" i="5"/>
  <c r="G13" i="5"/>
  <c r="F25" i="5" l="1"/>
  <c r="F41" i="5"/>
  <c r="F34" i="5"/>
  <c r="F37" i="5"/>
  <c r="F28" i="5"/>
  <c r="F36" i="5"/>
  <c r="F42" i="5"/>
  <c r="F15" i="5"/>
  <c r="F16" i="5"/>
  <c r="F40" i="5"/>
  <c r="F32" i="5"/>
  <c r="F33" i="5"/>
  <c r="F29" i="5"/>
  <c r="F20" i="5"/>
  <c r="F14" i="5"/>
  <c r="F35" i="5"/>
  <c r="F38" i="5"/>
  <c r="F26" i="5"/>
  <c r="F31" i="5"/>
  <c r="F27" i="5"/>
  <c r="F17" i="5"/>
  <c r="F21" i="5"/>
  <c r="F24" i="5"/>
  <c r="N43" i="5"/>
  <c r="N21" i="5"/>
  <c r="N17" i="5"/>
  <c r="N13" i="5"/>
  <c r="N27" i="5"/>
  <c r="N31" i="5"/>
  <c r="N26" i="5"/>
  <c r="N38" i="5"/>
  <c r="N35" i="5"/>
  <c r="N14" i="5"/>
  <c r="N20" i="5"/>
  <c r="N29" i="5"/>
  <c r="N33" i="5"/>
  <c r="N32" i="5"/>
  <c r="N40" i="5"/>
  <c r="N16" i="5"/>
  <c r="N15" i="5"/>
  <c r="N42" i="5"/>
  <c r="N36" i="5"/>
  <c r="N28" i="5"/>
  <c r="N37" i="5"/>
  <c r="N34" i="5"/>
  <c r="N41" i="5"/>
  <c r="N25" i="5"/>
  <c r="N24" i="5"/>
  <c r="L18" i="5" l="1"/>
  <c r="L24" i="5"/>
  <c r="L30" i="5"/>
  <c r="L39" i="5"/>
  <c r="F39" i="5"/>
  <c r="H39" i="5"/>
</calcChain>
</file>

<file path=xl/comments1.xml><?xml version="1.0" encoding="utf-8"?>
<comments xmlns="http://schemas.openxmlformats.org/spreadsheetml/2006/main">
  <authors>
    <author>ACCCTG SERVER</author>
  </authors>
  <commentList>
    <comment ref="I20" authorId="0" shapeId="0">
      <text>
        <r>
          <rPr>
            <b/>
            <sz val="9"/>
            <color indexed="81"/>
            <rFont val="Tahoma"/>
            <charset val="1"/>
          </rPr>
          <t>P200,000 Brgy caounterpart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<sst xmlns="http://schemas.openxmlformats.org/spreadsheetml/2006/main" count="93" uniqueCount="80">
  <si>
    <t>FDP Form 7 - 20% Component of the IRA Utilization</t>
  </si>
  <si>
    <t>20% COMPONENT OF THE IRA UTILIZATION</t>
  </si>
  <si>
    <t>Program or Project</t>
  </si>
  <si>
    <t>AGENCY</t>
  </si>
  <si>
    <t>Location</t>
  </si>
  <si>
    <t>Total Cost</t>
  </si>
  <si>
    <t xml:space="preserve">Date Started </t>
  </si>
  <si>
    <t>Contract Duration</t>
  </si>
  <si>
    <t>Target Completion Date</t>
  </si>
  <si>
    <t>Project Status</t>
  </si>
  <si>
    <t>% of Completion</t>
  </si>
  <si>
    <t>Total Cost Incurred to Date</t>
  </si>
  <si>
    <t>SOCIAL DEVELOPMENT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</si>
  <si>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</si>
  <si>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</si>
  <si>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</si>
  <si>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ENGR. CARLOS F. LOPEZ, JR.</t>
  </si>
  <si>
    <t>Municipal Accountant</t>
  </si>
  <si>
    <t>Municipal Mayor</t>
  </si>
  <si>
    <t>Asingan, Pangasinan</t>
  </si>
  <si>
    <t>Sobol, Asingan, Pangasinan</t>
  </si>
  <si>
    <t>Toboy, Asingan, Pangasinan</t>
  </si>
  <si>
    <t>Bantog, Asingan, Pangasinan</t>
  </si>
  <si>
    <t>Carosucan Norte, Asingan, Pangasinan</t>
  </si>
  <si>
    <t>Remarks</t>
  </si>
  <si>
    <t>Materials used for Municipal Building Maintenance</t>
  </si>
  <si>
    <t>Coldit - San Vicente, Asingan, Pangasinan</t>
  </si>
  <si>
    <t>Installation of on Grid Solar Power Source for LGU Building Asingan, Pangasinan</t>
  </si>
  <si>
    <t>Construction of Slope Protection/ Stone Masonry at Macalong-Domanpot Road, Asingan, Pangasinan SWA date:3/14/23 100% NTP:2/17/23</t>
  </si>
  <si>
    <t>Regravelling for the Rehabilitation od Looc-Bet-Ang Farm to Market Road at Barangay Carosucan Sur, Asingan, Pangasinan SWA DATE:4/24/23 100% NTP:4/4/23</t>
  </si>
  <si>
    <t xml:space="preserve"> Procurement of Patrol Vehicle for use at the Municipality of Asingan NTP:5/02/23 (Ariston West) TOYOTA HILUX 2.4L </t>
  </si>
  <si>
    <t>installation of pressure tank with 1HP water pump at satellite market Toboy, Asingan, Pangasinan SWA date: 3/31/23 100% PO: 3/24/23</t>
  </si>
  <si>
    <t>Concrete pavement of Barangay Road at Zone II (in front of Sobol Elementary School) Barangay Sobol, Asingan, Pangasinan SWA date: 4/12/23 100% PO: 3/30/23</t>
  </si>
  <si>
    <t>Poblacion East, Asingan, Pangasinan</t>
  </si>
  <si>
    <t>STAC, Asingan, Pangasinan</t>
  </si>
  <si>
    <t>Palaris, Asingan, Pangasinan</t>
  </si>
  <si>
    <t>San Vicente East, Asingan, Pangasinan</t>
  </si>
  <si>
    <t>Carosucan sur, Asingan, Pangasinan</t>
  </si>
  <si>
    <t>Cabalitian, Asingan, Pangasinan</t>
  </si>
  <si>
    <t>Asingan , Pangasinan</t>
  </si>
  <si>
    <t>DSWD, Asingan, Pangasinan</t>
  </si>
  <si>
    <t>Macalong - Domanpot, Asingan, Pangasinan</t>
  </si>
  <si>
    <t>Ariston-Bantog NHS, Asingan, Pangasinan</t>
  </si>
  <si>
    <t xml:space="preserve">Palaris, Asingan, Pangasinan </t>
  </si>
  <si>
    <t>Coldit, Asingan, Pangasinan</t>
  </si>
  <si>
    <t>Ariston East, Ariston West and Bantog, Asingan, Pangasinan</t>
  </si>
  <si>
    <t xml:space="preserve">Construction of (Stone Masonry Slope Protection, Gravel and Sand Pavement)Nambilangan FMR at Sobol, Asingan </t>
  </si>
  <si>
    <t>Construction of STAC Building Asingan, Pangasinan SWA date: 5/02/23 30.07% NTP:4/19/23 CP: 1999519.75</t>
  </si>
  <si>
    <t>Contract for the Installation of Solar Light at Ariston East, Ariston West and Bantog, Asingan, Pangasinan SWA date: 6/02/23 100% NTP: 4/19/23</t>
  </si>
  <si>
    <t xml:space="preserve">Contract for the concreting of Pavement Coldit-San Vicente West Local Access Road Asingan, Pangasinan </t>
  </si>
  <si>
    <t>Continuation of concreting the road in front of Ariston-Bantog National High school Asingan, Pangasinan SWA Date: 06/05/23 100%  PO:5/25/23 RI: 0113050040001</t>
  </si>
  <si>
    <t>Replacement of Broken Analok Window at Accounting Office</t>
  </si>
  <si>
    <t>Renovation of Warehouse Building of Aragaag Farmers Swisa Sitio Aragaag, Bantog, Asingan, Pangasinan SAW date:4/10/23 100% PO:3/23/23</t>
  </si>
  <si>
    <t>Additional Works of Warehouse Building of Aragaag Swisa Sitio Aragaag Bantog, Asingan, Pangasinan SWA Date: 4/18/23 PO:4/14</t>
  </si>
  <si>
    <t>Per diems &amp; reimbursement of solid waste tipping fee, incurred while on official business travel from May 5, 2023 to June 16, 2023</t>
  </si>
  <si>
    <t>Continuation of Covered Court at Zone 1 Barangay Cabalitian, Asingan, Pangasinan SWA date: 4/11/23 100% NTP: 3/28/23</t>
  </si>
  <si>
    <t>Continuation of constructions of Motorpool at Barangay Carosucan Norte , Asingan, Pangasinan SWA Date: 5/3/23 100% NTP: 4/14/23</t>
  </si>
  <si>
    <t>Procurement of Patrol Vehicles for use at the Municipality of Asingan Barangay Carosucan Sur &amp; Coldit NTP: 4/25/23 MITSUBISHI L200</t>
  </si>
  <si>
    <t>Carosucan sur &amp; Coldit, Asingan, Pangasinan</t>
  </si>
  <si>
    <t>Continuation of Road Shoulder at Zone 6 Barangay Coldit Asingan, Pangasinan SWA Date: 5/29/23 100% NTP: 5/11/23 RI:0113050120001</t>
  </si>
  <si>
    <t>Purchased of Service Drop Wire (ACSR NO. 2 @40M) for DSWD Building</t>
  </si>
  <si>
    <t>Installation of Solar Power Street lights at Zone 4 Barangay Palaris Asingan, Pangasinan SWA date: 4/4/23 100% PO: 3/29/23</t>
  </si>
  <si>
    <t>Concreting of Farm to Market Road at Zone 4 at Barangay Palaris, Asingan, Pangasinan SWA date:5/22/23 100% NTP:5-02-23 RI: 0113050160008</t>
  </si>
  <si>
    <t>Construction of Closing of Two (2) overflow weir at Sitio Sinapog, Poblacion East, Asingan, Pangasinan SWA date: 4/24/2023 100% PO:4/17/23</t>
  </si>
  <si>
    <t>Construction of Multi-Purpose Pavement at Brgy. San Vicente East, Asingan, Pangasinan SWA Date: 4/18/23 100% PO:4/11/23</t>
  </si>
  <si>
    <t>Construction of Shed of the Pump-well at Zone 3 (interior), Barangay. San Vicente East, Asingan, Pangasinan</t>
  </si>
  <si>
    <t>To payment of per diems and reimbursement of Tipping fee and gasoline incurred while on official business travel form March 28,2023 to April 28,2023</t>
  </si>
  <si>
    <t>To payment for the continuation of pavement of Brgy Covered Court at Brgy Bobonan, Asingan, Pangasinan</t>
  </si>
  <si>
    <t>Bobonan, Asingan</t>
  </si>
  <si>
    <t>To payment for the repair, replacement of comfort room door ans faucet at RHU II, Bantog, Asingan, Pangasinan PO:4/17/23 SWA date: 4/18/2023</t>
  </si>
  <si>
    <t>P200,000.000 Brgy counterpart</t>
  </si>
  <si>
    <t>P652,478.72 paid in the 1st quarter</t>
  </si>
  <si>
    <t>P323,633.96 paid in the 1st quarter</t>
  </si>
  <si>
    <t>P2,490,000.00 paid in 1st quarter</t>
  </si>
  <si>
    <t>No. of
Extensions, if
any</t>
  </si>
  <si>
    <t>REGION: I</t>
  </si>
  <si>
    <t>CALENDAR YEAR:</t>
  </si>
  <si>
    <t>PROVINCE: PANGASINAN</t>
  </si>
  <si>
    <t>QUARTER:</t>
  </si>
  <si>
    <t>CITY/MUNICIPALITY: ASINGAN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</si>
</sst>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mm/d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horizontal="left" vertical="center" wrapText="1"/>
    </xf>
    <xf numFmtId="43" fontId="0" fillId="0" borderId="0" xfId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0" xfId="1" applyFont="1" applyFill="1" applyAlignment="1">
      <alignment horizontal="center" vertical="center" wrapText="1"/>
    </xf>
    <xf numFmtId="43" fontId="2" fillId="0" borderId="0" xfId="1" applyFont="1" applyFill="1" applyAlignment="1">
      <alignment horizontal="center" vertical="center"/>
    </xf>
    <xf numFmtId="43" fontId="4" fillId="0" borderId="0" xfId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2" fontId="0" fillId="0" borderId="0" xfId="0" applyNumberFormat="1" applyFill="1" applyBorder="1" applyAlignment="1">
      <alignment horizontal="left" vertical="center" wrapText="1"/>
    </xf>
    <xf numFmtId="43" fontId="0" fillId="0" borderId="0" xfId="1" applyFont="1" applyFill="1" applyBorder="1" applyAlignment="1">
      <alignment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164" fontId="0" fillId="0" borderId="0" xfId="0" applyNumberFormat="1" applyFill="1" applyAlignment="1">
      <alignment vertical="center" wrapText="1"/>
    </xf>
    <xf numFmtId="164" fontId="12" fillId="0" borderId="1" xfId="0" applyNumberFormat="1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43" fontId="0" fillId="0" borderId="0" xfId="1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7">
    <cellStyle name="Comma" xfId="1" builtinId="3"/>
    <cellStyle name="Comma 2" xfId="6"/>
    <cellStyle name="Comma 6" xfId="3"/>
    <cellStyle name="Normal" xfId="0" builtinId="0"/>
    <cellStyle name="Normal 2 2" xfId="4"/>
    <cellStyle name="Normal 4" xfId="5"/>
    <cellStyle name="Normal 6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2228850</xdr:colOff>
      <xdr:row>48</xdr:row>
      <xdr:rowOff>28575</xdr:rowOff>
    </xdr:from>
    <xdr:to>
      <xdr:col>0</xdr:col>
      <xdr:colOff>3064004</xdr:colOff>
      <xdr:row>49</xdr:row>
      <xdr:rowOff>29718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1839277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6</xdr:col>
      <xdr:colOff>988200</xdr:colOff>
      <xdr:row>46</xdr:row>
      <xdr:rowOff>26175</xdr:rowOff>
    </xdr:from>
    <xdr:to>
      <xdr:col>8</xdr:col>
      <xdr:colOff>112665</xdr:colOff>
      <xdr:row>52</xdr:row>
      <xdr:rowOff>184293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3925" y="17990325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C51"/>
  <sheetViews>
    <sheetView tabSelected="1" workbookViewId="0">
      <selection activeCell="E14" sqref="E14"/>
    </sheetView>
  </sheetViews>
  <sheetFormatPr defaultRowHeight="15" x14ac:dyDescent="0.25"/>
  <cols>
    <col min="1" max="1" width="56.28515625" style="1" customWidth="1"/>
    <col min="2" max="2" width="13.42578125" style="26" hidden="1" customWidth="1"/>
    <col min="3" max="3" width="22.85546875" style="2" customWidth="1"/>
    <col min="4" max="4" width="14.42578125" style="3" customWidth="1"/>
    <col min="5" max="5" width="12.140625" style="26" customWidth="1"/>
    <col min="6" max="6" width="9.85546875" style="19" customWidth="1"/>
    <col min="7" max="7" width="19.140625" style="26" customWidth="1"/>
    <col min="8" max="8" width="17.7109375" style="26" customWidth="1"/>
    <col min="9" max="10" width="13.7109375" style="3" customWidth="1"/>
    <col min="11" max="11" width="22.42578125" style="16" customWidth="1"/>
    <col min="12" max="12" width="13.42578125" style="1" hidden="1" customWidth="1"/>
    <col min="13" max="13" width="9.140625" style="1" hidden="1" customWidth="1"/>
    <col min="14" max="14" width="14.42578125" style="1" hidden="1" customWidth="1"/>
    <col min="15" max="15" width="11.5703125" style="3" hidden="1" customWidth="1"/>
    <col min="16" max="17" width="0" style="1" hidden="1" customWidth="1"/>
    <col min="18" max="16384" width="9.140625" style="1"/>
  </cols>
  <sheetData>
    <row r="1" spans="1:159" x14ac:dyDescent="0.25">
      <c r="A1" s="1" t="s">
        <v>0</v>
      </c>
    </row>
    <row r="3" spans="1:159" x14ac:dyDescent="0.2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0"/>
    </row>
    <row r="4" spans="1:159" x14ac:dyDescent="0.25">
      <c r="A4" s="48"/>
      <c r="B4" s="48"/>
      <c r="C4" s="48"/>
      <c r="D4" s="48"/>
      <c r="E4" s="48"/>
      <c r="F4" s="48"/>
      <c r="G4" s="48"/>
      <c r="H4" s="48"/>
      <c r="I4" s="48"/>
      <c r="J4" s="40"/>
    </row>
    <row r="5" spans="1:159" s="57" customFormat="1" x14ac:dyDescent="0.25">
      <c r="A5" s="57" t="s">
        <v>75</v>
      </c>
      <c r="B5" s="58"/>
      <c r="C5" s="59"/>
      <c r="D5" s="3"/>
      <c r="E5" s="58"/>
      <c r="F5" s="60"/>
      <c r="G5" s="61" t="s">
        <v>76</v>
      </c>
      <c r="H5" s="62">
        <v>2023</v>
      </c>
      <c r="I5" s="3"/>
      <c r="J5" s="3"/>
    </row>
    <row r="6" spans="1:159" s="57" customFormat="1" x14ac:dyDescent="0.25">
      <c r="A6" s="57" t="s">
        <v>77</v>
      </c>
      <c r="B6" s="58"/>
      <c r="C6" s="59"/>
      <c r="D6" s="3"/>
      <c r="E6" s="58"/>
      <c r="F6" s="60"/>
      <c r="G6" s="61" t="s">
        <v>78</v>
      </c>
      <c r="H6" s="62">
        <v>2</v>
      </c>
      <c r="I6" s="3"/>
      <c r="J6" s="3"/>
    </row>
    <row r="7" spans="1:159" s="57" customFormat="1" x14ac:dyDescent="0.25">
      <c r="A7" s="57" t="s">
        <v>79</v>
      </c>
      <c r="B7" s="58"/>
      <c r="C7" s="59"/>
      <c r="D7" s="3"/>
      <c r="E7" s="58"/>
      <c r="F7" s="60"/>
      <c r="G7" s="58"/>
      <c r="H7" s="58"/>
      <c r="I7" s="3"/>
      <c r="J7" s="3"/>
    </row>
    <row r="9" spans="1:159" s="4" customFormat="1" ht="33.75" customHeight="1" x14ac:dyDescent="0.25">
      <c r="A9" s="49" t="s">
        <v>2</v>
      </c>
      <c r="B9" s="49" t="s">
        <v>3</v>
      </c>
      <c r="C9" s="50" t="s">
        <v>4</v>
      </c>
      <c r="D9" s="52" t="s">
        <v>5</v>
      </c>
      <c r="E9" s="49" t="s">
        <v>6</v>
      </c>
      <c r="F9" s="53" t="s">
        <v>7</v>
      </c>
      <c r="G9" s="54" t="s">
        <v>8</v>
      </c>
      <c r="H9" s="49" t="s">
        <v>9</v>
      </c>
      <c r="I9" s="49"/>
      <c r="J9" s="56" t="s">
        <v>74</v>
      </c>
      <c r="K9" s="28"/>
      <c r="O9" s="30"/>
    </row>
    <row r="10" spans="1:159" s="4" customFormat="1" ht="48.75" customHeight="1" x14ac:dyDescent="0.25">
      <c r="A10" s="49"/>
      <c r="B10" s="49"/>
      <c r="C10" s="51"/>
      <c r="D10" s="52"/>
      <c r="E10" s="49"/>
      <c r="F10" s="53"/>
      <c r="G10" s="55"/>
      <c r="H10" s="28" t="s">
        <v>10</v>
      </c>
      <c r="I10" s="29" t="s">
        <v>11</v>
      </c>
      <c r="J10" s="56"/>
      <c r="K10" s="28" t="s">
        <v>24</v>
      </c>
      <c r="L10" s="27"/>
      <c r="M10" s="27"/>
      <c r="N10" s="27"/>
      <c r="O10" s="31"/>
      <c r="P10" s="27"/>
    </row>
    <row r="11" spans="1:159" s="10" customFormat="1" x14ac:dyDescent="0.25">
      <c r="A11" s="5" t="s">
        <v>12</v>
      </c>
      <c r="C11" s="6"/>
      <c r="D11" s="7"/>
      <c r="E11" s="8"/>
      <c r="F11" s="20"/>
      <c r="G11" s="8"/>
      <c r="H11" s="9"/>
      <c r="I11" s="7"/>
      <c r="J11" s="7"/>
      <c r="K11" s="41"/>
      <c r="L11" s="23"/>
      <c r="M11" s="23"/>
      <c r="N11" s="23"/>
      <c r="O11" s="32"/>
      <c r="P11" s="23"/>
    </row>
    <row r="12" spans="1:159" s="10" customFormat="1" x14ac:dyDescent="0.25">
      <c r="A12" s="11"/>
      <c r="B12" s="12"/>
      <c r="C12" s="14"/>
      <c r="D12" s="13"/>
      <c r="E12" s="15"/>
      <c r="F12" s="21"/>
      <c r="G12" s="15"/>
      <c r="H12" s="9"/>
      <c r="I12" s="13"/>
      <c r="J12" s="13"/>
      <c r="K12" s="42"/>
      <c r="L12" s="1"/>
      <c r="M12" s="1"/>
      <c r="N12" s="1"/>
      <c r="O12" s="3"/>
      <c r="P12" s="1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</row>
    <row r="13" spans="1:159" s="17" customFormat="1" ht="40.5" customHeight="1" x14ac:dyDescent="0.25">
      <c r="A13" s="11" t="s">
        <v>48</v>
      </c>
      <c r="B13" s="12"/>
      <c r="C13" s="14" t="s">
        <v>45</v>
      </c>
      <c r="D13" s="13">
        <v>2499727.13</v>
      </c>
      <c r="E13" s="15">
        <v>45035</v>
      </c>
      <c r="F13" s="21">
        <v>45</v>
      </c>
      <c r="G13" s="15">
        <f>E13+F13</f>
        <v>45080</v>
      </c>
      <c r="H13" s="9">
        <v>1</v>
      </c>
      <c r="I13" s="13">
        <v>2499727.13</v>
      </c>
      <c r="J13" s="13"/>
      <c r="K13" s="42"/>
      <c r="L13" s="24"/>
      <c r="M13" s="1"/>
      <c r="N13" s="24">
        <f>D13-I13</f>
        <v>0</v>
      </c>
      <c r="O13" s="3"/>
      <c r="P13" s="1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</row>
    <row r="14" spans="1:159" s="17" customFormat="1" ht="45" x14ac:dyDescent="0.25">
      <c r="A14" s="11" t="s">
        <v>50</v>
      </c>
      <c r="B14" s="12"/>
      <c r="C14" s="14" t="s">
        <v>42</v>
      </c>
      <c r="D14" s="13">
        <v>199940</v>
      </c>
      <c r="E14" s="15">
        <v>45071</v>
      </c>
      <c r="F14" s="21">
        <f>G14-E14</f>
        <v>11</v>
      </c>
      <c r="G14" s="15">
        <v>45082</v>
      </c>
      <c r="H14" s="9">
        <v>1</v>
      </c>
      <c r="I14" s="13">
        <v>199940</v>
      </c>
      <c r="J14" s="13"/>
      <c r="K14" s="42"/>
      <c r="L14" s="24"/>
      <c r="M14" s="1"/>
      <c r="N14" s="24">
        <f>D14-I14</f>
        <v>0</v>
      </c>
      <c r="O14" s="3"/>
      <c r="P14" s="1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</row>
    <row r="15" spans="1:159" s="17" customFormat="1" ht="15.75" x14ac:dyDescent="0.25">
      <c r="A15" s="11" t="s">
        <v>25</v>
      </c>
      <c r="B15" s="12"/>
      <c r="C15" s="14" t="s">
        <v>39</v>
      </c>
      <c r="D15" s="13">
        <v>28474.38</v>
      </c>
      <c r="E15" s="15">
        <v>45009</v>
      </c>
      <c r="F15" s="21">
        <f>G15-E15</f>
        <v>53</v>
      </c>
      <c r="G15" s="15">
        <v>45062</v>
      </c>
      <c r="H15" s="9">
        <v>1</v>
      </c>
      <c r="I15" s="13">
        <v>28474.38</v>
      </c>
      <c r="J15" s="13"/>
      <c r="K15" s="42"/>
      <c r="L15" s="24"/>
      <c r="M15" s="1"/>
      <c r="N15" s="24">
        <f>D15-I15</f>
        <v>0</v>
      </c>
      <c r="O15" s="3"/>
      <c r="P15" s="1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</row>
    <row r="16" spans="1:159" s="17" customFormat="1" ht="15.75" x14ac:dyDescent="0.25">
      <c r="A16" s="11" t="s">
        <v>51</v>
      </c>
      <c r="B16" s="12"/>
      <c r="C16" s="14" t="s">
        <v>39</v>
      </c>
      <c r="D16" s="13">
        <v>2150</v>
      </c>
      <c r="E16" s="15">
        <v>45037</v>
      </c>
      <c r="F16" s="21">
        <f>G16-E16</f>
        <v>0</v>
      </c>
      <c r="G16" s="15">
        <v>45037</v>
      </c>
      <c r="H16" s="9">
        <v>1</v>
      </c>
      <c r="I16" s="13">
        <v>2150</v>
      </c>
      <c r="J16" s="13"/>
      <c r="K16" s="42"/>
      <c r="L16" s="24"/>
      <c r="M16" s="1"/>
      <c r="N16" s="24">
        <f>D16-I16</f>
        <v>0</v>
      </c>
      <c r="O16" s="3"/>
      <c r="P16" s="1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</row>
    <row r="17" spans="1:159" s="17" customFormat="1" ht="15.75" x14ac:dyDescent="0.25">
      <c r="A17" s="11" t="s">
        <v>25</v>
      </c>
      <c r="B17" s="12"/>
      <c r="C17" s="14" t="s">
        <v>39</v>
      </c>
      <c r="D17" s="13">
        <v>63306.36</v>
      </c>
      <c r="E17" s="15">
        <v>45092</v>
      </c>
      <c r="F17" s="21">
        <f>G17-E17</f>
        <v>7</v>
      </c>
      <c r="G17" s="15">
        <v>45099</v>
      </c>
      <c r="H17" s="9">
        <v>1</v>
      </c>
      <c r="I17" s="13">
        <v>63306.36</v>
      </c>
      <c r="J17" s="13"/>
      <c r="K17" s="44"/>
      <c r="L17" s="24"/>
      <c r="M17" s="1"/>
      <c r="N17" s="24">
        <f>D17-I17</f>
        <v>0</v>
      </c>
      <c r="O17" s="3"/>
      <c r="P17" s="1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</row>
    <row r="18" spans="1:159" s="17" customFormat="1" ht="30" x14ac:dyDescent="0.25">
      <c r="A18" s="11" t="s">
        <v>27</v>
      </c>
      <c r="B18" s="12" t="s">
        <v>19</v>
      </c>
      <c r="C18" s="14" t="s">
        <v>19</v>
      </c>
      <c r="D18" s="13">
        <v>4980000</v>
      </c>
      <c r="E18" s="15">
        <v>44974</v>
      </c>
      <c r="F18" s="21">
        <v>90</v>
      </c>
      <c r="G18" s="15">
        <f>E18+F18</f>
        <v>45064</v>
      </c>
      <c r="H18" s="9">
        <v>1</v>
      </c>
      <c r="I18" s="7">
        <v>4980000</v>
      </c>
      <c r="J18" s="7"/>
      <c r="K18" s="44" t="s">
        <v>73</v>
      </c>
      <c r="L18" s="24">
        <f>D18-I18</f>
        <v>0</v>
      </c>
      <c r="M18" s="1"/>
      <c r="N18" s="1"/>
      <c r="O18" s="3"/>
      <c r="P18" s="1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</row>
    <row r="19" spans="1:159" s="17" customFormat="1" ht="27" customHeight="1" x14ac:dyDescent="0.25">
      <c r="A19" s="11" t="s">
        <v>69</v>
      </c>
      <c r="B19" s="12"/>
      <c r="C19" s="14" t="s">
        <v>22</v>
      </c>
      <c r="D19" s="13">
        <v>7966.2</v>
      </c>
      <c r="E19" s="15">
        <f>G19-F19</f>
        <v>45050</v>
      </c>
      <c r="F19" s="21">
        <v>7</v>
      </c>
      <c r="G19" s="15">
        <v>45057</v>
      </c>
      <c r="H19" s="9">
        <v>1</v>
      </c>
      <c r="I19" s="7">
        <v>7966.2</v>
      </c>
      <c r="J19" s="7"/>
      <c r="K19" s="44"/>
      <c r="L19" s="24"/>
      <c r="M19" s="1"/>
      <c r="N19" s="1"/>
      <c r="O19" s="3"/>
      <c r="P19" s="1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</row>
    <row r="20" spans="1:159" s="17" customFormat="1" ht="30" x14ac:dyDescent="0.25">
      <c r="A20" s="11" t="s">
        <v>30</v>
      </c>
      <c r="B20" s="12"/>
      <c r="C20" s="14" t="s">
        <v>19</v>
      </c>
      <c r="D20" s="13">
        <v>1109760</v>
      </c>
      <c r="E20" s="15">
        <v>45018</v>
      </c>
      <c r="F20" s="21">
        <f t="shared" ref="F20:F29" si="0">G20-E20</f>
        <v>60</v>
      </c>
      <c r="G20" s="15">
        <v>45078</v>
      </c>
      <c r="H20" s="9">
        <v>1</v>
      </c>
      <c r="I20" s="13">
        <f>1109760-200000</f>
        <v>909760</v>
      </c>
      <c r="J20" s="13"/>
      <c r="K20" s="44" t="s">
        <v>70</v>
      </c>
      <c r="L20" s="24"/>
      <c r="M20" s="1"/>
      <c r="N20" s="24">
        <f t="shared" ref="N20:N29" si="1">D20-I20</f>
        <v>200000</v>
      </c>
      <c r="O20" s="3"/>
      <c r="P20" s="1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</row>
    <row r="21" spans="1:159" s="17" customFormat="1" ht="45" x14ac:dyDescent="0.25">
      <c r="A21" s="11" t="s">
        <v>54</v>
      </c>
      <c r="B21" s="12"/>
      <c r="C21" s="14" t="s">
        <v>19</v>
      </c>
      <c r="D21" s="13">
        <v>15079</v>
      </c>
      <c r="E21" s="15">
        <v>45086</v>
      </c>
      <c r="F21" s="21">
        <f t="shared" si="0"/>
        <v>14</v>
      </c>
      <c r="G21" s="15">
        <v>45100</v>
      </c>
      <c r="H21" s="9">
        <v>1</v>
      </c>
      <c r="I21" s="13">
        <v>15079</v>
      </c>
      <c r="J21" s="13"/>
      <c r="K21" s="44"/>
      <c r="L21" s="24"/>
      <c r="M21" s="1"/>
      <c r="N21" s="24">
        <f t="shared" si="1"/>
        <v>0</v>
      </c>
      <c r="O21" s="3"/>
      <c r="P21" s="1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</row>
    <row r="22" spans="1:159" s="17" customFormat="1" ht="40.5" customHeight="1" x14ac:dyDescent="0.25">
      <c r="A22" s="11" t="s">
        <v>67</v>
      </c>
      <c r="B22" s="12"/>
      <c r="C22" s="14" t="s">
        <v>68</v>
      </c>
      <c r="D22" s="13">
        <v>99966.35</v>
      </c>
      <c r="E22" s="15">
        <f>G22-F22</f>
        <v>45084</v>
      </c>
      <c r="F22" s="21">
        <v>7</v>
      </c>
      <c r="G22" s="15">
        <v>45091</v>
      </c>
      <c r="H22" s="9">
        <v>1</v>
      </c>
      <c r="I22" s="13">
        <f>D22</f>
        <v>99966.35</v>
      </c>
      <c r="J22" s="13"/>
      <c r="K22" s="44"/>
      <c r="L22" s="24"/>
      <c r="M22" s="1"/>
      <c r="N22" s="24"/>
      <c r="O22" s="3"/>
      <c r="P22" s="1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</row>
    <row r="23" spans="1:159" s="17" customFormat="1" ht="52.5" customHeight="1" x14ac:dyDescent="0.25">
      <c r="A23" s="11" t="s">
        <v>66</v>
      </c>
      <c r="B23" s="12"/>
      <c r="C23" s="14" t="s">
        <v>19</v>
      </c>
      <c r="D23" s="13">
        <v>15793</v>
      </c>
      <c r="E23" s="15">
        <v>45013</v>
      </c>
      <c r="F23" s="21">
        <f t="shared" si="0"/>
        <v>31</v>
      </c>
      <c r="G23" s="15">
        <v>45044</v>
      </c>
      <c r="H23" s="9">
        <v>1</v>
      </c>
      <c r="I23" s="13">
        <f>D23</f>
        <v>15793</v>
      </c>
      <c r="J23" s="13"/>
      <c r="K23" s="44"/>
      <c r="L23" s="24"/>
      <c r="M23" s="1"/>
      <c r="N23" s="24"/>
      <c r="O23" s="3"/>
      <c r="P23" s="1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</row>
    <row r="24" spans="1:159" s="17" customFormat="1" ht="45" x14ac:dyDescent="0.25">
      <c r="A24" s="11" t="s">
        <v>52</v>
      </c>
      <c r="B24" s="12"/>
      <c r="C24" s="14" t="s">
        <v>22</v>
      </c>
      <c r="D24" s="13">
        <v>199980.87</v>
      </c>
      <c r="E24" s="15">
        <v>45008</v>
      </c>
      <c r="F24" s="21">
        <f t="shared" si="0"/>
        <v>18</v>
      </c>
      <c r="G24" s="15">
        <v>45026</v>
      </c>
      <c r="H24" s="9">
        <v>1</v>
      </c>
      <c r="I24" s="13">
        <v>199980.87</v>
      </c>
      <c r="J24" s="13"/>
      <c r="K24" s="44"/>
      <c r="L24" s="24">
        <f>D24-I24</f>
        <v>0</v>
      </c>
      <c r="M24" s="1"/>
      <c r="N24" s="24">
        <f t="shared" si="1"/>
        <v>0</v>
      </c>
      <c r="O24" s="3"/>
      <c r="P24" s="1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</row>
    <row r="25" spans="1:159" s="17" customFormat="1" ht="45" x14ac:dyDescent="0.25">
      <c r="A25" s="11" t="s">
        <v>53</v>
      </c>
      <c r="B25" s="12"/>
      <c r="C25" s="14" t="s">
        <v>22</v>
      </c>
      <c r="D25" s="13">
        <v>29950.799999999999</v>
      </c>
      <c r="E25" s="15">
        <v>45030</v>
      </c>
      <c r="F25" s="21">
        <f t="shared" si="0"/>
        <v>4</v>
      </c>
      <c r="G25" s="15">
        <v>45034</v>
      </c>
      <c r="H25" s="9">
        <v>1</v>
      </c>
      <c r="I25" s="13">
        <v>29950.799999999999</v>
      </c>
      <c r="J25" s="13"/>
      <c r="K25" s="44"/>
      <c r="L25" s="24"/>
      <c r="M25" s="1"/>
      <c r="N25" s="24">
        <f t="shared" si="1"/>
        <v>0</v>
      </c>
      <c r="O25" s="3"/>
      <c r="P25" s="1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</row>
    <row r="26" spans="1:159" s="17" customFormat="1" ht="30" x14ac:dyDescent="0.25">
      <c r="A26" s="11" t="s">
        <v>55</v>
      </c>
      <c r="B26" s="12"/>
      <c r="C26" s="14" t="s">
        <v>38</v>
      </c>
      <c r="D26" s="13">
        <v>49997.39</v>
      </c>
      <c r="E26" s="15">
        <v>45013</v>
      </c>
      <c r="F26" s="21">
        <f t="shared" si="0"/>
        <v>14</v>
      </c>
      <c r="G26" s="15">
        <v>45027</v>
      </c>
      <c r="H26" s="9">
        <v>1</v>
      </c>
      <c r="I26" s="13">
        <v>49997.39</v>
      </c>
      <c r="J26" s="13"/>
      <c r="K26" s="44"/>
      <c r="L26" s="24"/>
      <c r="M26" s="1"/>
      <c r="N26" s="24">
        <f t="shared" si="1"/>
        <v>0</v>
      </c>
      <c r="O26" s="3"/>
      <c r="P26" s="1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</row>
    <row r="27" spans="1:159" s="17" customFormat="1" ht="45" x14ac:dyDescent="0.25">
      <c r="A27" s="11" t="s">
        <v>56</v>
      </c>
      <c r="B27" s="12"/>
      <c r="C27" s="14" t="s">
        <v>23</v>
      </c>
      <c r="D27" s="13">
        <v>149993</v>
      </c>
      <c r="E27" s="15">
        <v>45030</v>
      </c>
      <c r="F27" s="21">
        <f t="shared" si="0"/>
        <v>19</v>
      </c>
      <c r="G27" s="15">
        <v>45049</v>
      </c>
      <c r="H27" s="9">
        <v>1</v>
      </c>
      <c r="I27" s="13">
        <v>149993</v>
      </c>
      <c r="J27" s="13"/>
      <c r="K27" s="44"/>
      <c r="L27" s="24"/>
      <c r="M27" s="1"/>
      <c r="N27" s="24">
        <f t="shared" si="1"/>
        <v>0</v>
      </c>
      <c r="O27" s="3"/>
      <c r="P27" s="1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</row>
    <row r="28" spans="1:159" s="17" customFormat="1" ht="45" x14ac:dyDescent="0.25">
      <c r="A28" s="11" t="s">
        <v>57</v>
      </c>
      <c r="B28" s="12"/>
      <c r="C28" s="14" t="s">
        <v>58</v>
      </c>
      <c r="D28" s="13">
        <v>2160000</v>
      </c>
      <c r="E28" s="15">
        <v>45041</v>
      </c>
      <c r="F28" s="21">
        <f t="shared" si="0"/>
        <v>16</v>
      </c>
      <c r="G28" s="15">
        <v>45057</v>
      </c>
      <c r="H28" s="9">
        <v>1</v>
      </c>
      <c r="I28" s="13">
        <v>2160000</v>
      </c>
      <c r="J28" s="13"/>
      <c r="K28" s="44"/>
      <c r="L28" s="24"/>
      <c r="M28" s="1"/>
      <c r="N28" s="24">
        <f t="shared" si="1"/>
        <v>0</v>
      </c>
      <c r="O28" s="3"/>
      <c r="P28" s="1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</row>
    <row r="29" spans="1:159" s="17" customFormat="1" ht="45" x14ac:dyDescent="0.25">
      <c r="A29" s="11" t="s">
        <v>29</v>
      </c>
      <c r="B29" s="12"/>
      <c r="C29" s="14" t="s">
        <v>37</v>
      </c>
      <c r="D29" s="13">
        <v>129980.4</v>
      </c>
      <c r="E29" s="15">
        <v>45020</v>
      </c>
      <c r="F29" s="21">
        <f t="shared" si="0"/>
        <v>20</v>
      </c>
      <c r="G29" s="15">
        <v>45040</v>
      </c>
      <c r="H29" s="9">
        <v>1</v>
      </c>
      <c r="I29" s="13">
        <v>129980.4</v>
      </c>
      <c r="J29" s="13"/>
      <c r="K29" s="44"/>
      <c r="L29" s="24"/>
      <c r="M29" s="1"/>
      <c r="N29" s="24">
        <f t="shared" si="1"/>
        <v>0</v>
      </c>
      <c r="O29" s="3"/>
      <c r="P29" s="1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</row>
    <row r="30" spans="1:159" s="17" customFormat="1" ht="42" customHeight="1" x14ac:dyDescent="0.25">
      <c r="A30" s="11" t="s">
        <v>49</v>
      </c>
      <c r="B30" s="12" t="s">
        <v>26</v>
      </c>
      <c r="C30" s="14" t="s">
        <v>26</v>
      </c>
      <c r="D30" s="13">
        <v>499761.03</v>
      </c>
      <c r="E30" s="15">
        <v>44974</v>
      </c>
      <c r="F30" s="21">
        <v>25</v>
      </c>
      <c r="G30" s="15">
        <f>E30+F30</f>
        <v>44999</v>
      </c>
      <c r="H30" s="9">
        <v>1</v>
      </c>
      <c r="I30" s="13">
        <v>499761.03</v>
      </c>
      <c r="J30" s="13"/>
      <c r="K30" s="45" t="s">
        <v>72</v>
      </c>
      <c r="L30" s="24">
        <f>D30-I30</f>
        <v>0</v>
      </c>
      <c r="M30" s="1"/>
      <c r="N30" s="1"/>
      <c r="O30" s="3"/>
      <c r="P30" s="1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</row>
    <row r="31" spans="1:159" s="17" customFormat="1" ht="45" x14ac:dyDescent="0.25">
      <c r="A31" s="11" t="s">
        <v>59</v>
      </c>
      <c r="B31" s="12"/>
      <c r="C31" s="14" t="s">
        <v>44</v>
      </c>
      <c r="D31" s="13">
        <v>149997.35999999999</v>
      </c>
      <c r="E31" s="15">
        <v>45057</v>
      </c>
      <c r="F31" s="21">
        <f t="shared" ref="F31:F42" si="2">G31-E31</f>
        <v>18</v>
      </c>
      <c r="G31" s="15">
        <v>45075</v>
      </c>
      <c r="H31" s="9">
        <v>1</v>
      </c>
      <c r="I31" s="13">
        <v>149997.35999999999</v>
      </c>
      <c r="J31" s="13"/>
      <c r="K31" s="44"/>
      <c r="L31" s="24"/>
      <c r="M31" s="1"/>
      <c r="N31" s="24">
        <f t="shared" ref="N31:N38" si="3">D31-I31</f>
        <v>0</v>
      </c>
      <c r="O31" s="3"/>
      <c r="P31" s="1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</row>
    <row r="32" spans="1:159" s="17" customFormat="1" ht="30" x14ac:dyDescent="0.25">
      <c r="A32" s="11" t="s">
        <v>60</v>
      </c>
      <c r="B32" s="12"/>
      <c r="C32" s="14" t="s">
        <v>40</v>
      </c>
      <c r="D32" s="13">
        <v>5170</v>
      </c>
      <c r="E32" s="15">
        <v>45049</v>
      </c>
      <c r="F32" s="21">
        <f t="shared" si="2"/>
        <v>0</v>
      </c>
      <c r="G32" s="15">
        <v>45049</v>
      </c>
      <c r="H32" s="9">
        <v>1</v>
      </c>
      <c r="I32" s="13">
        <v>5170</v>
      </c>
      <c r="J32" s="13"/>
      <c r="K32" s="44"/>
      <c r="L32" s="24"/>
      <c r="M32" s="1"/>
      <c r="N32" s="24">
        <f t="shared" si="3"/>
        <v>0</v>
      </c>
      <c r="O32" s="3"/>
      <c r="P32" s="1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</row>
    <row r="33" spans="1:159" s="17" customFormat="1" ht="45" x14ac:dyDescent="0.25">
      <c r="A33" s="11" t="s">
        <v>28</v>
      </c>
      <c r="B33" s="12"/>
      <c r="C33" s="14" t="s">
        <v>41</v>
      </c>
      <c r="D33" s="13">
        <v>498939</v>
      </c>
      <c r="E33" s="15">
        <v>44974</v>
      </c>
      <c r="F33" s="21">
        <f t="shared" si="2"/>
        <v>25</v>
      </c>
      <c r="G33" s="15">
        <v>44999</v>
      </c>
      <c r="H33" s="9">
        <v>1</v>
      </c>
      <c r="I33" s="13">
        <v>498939</v>
      </c>
      <c r="J33" s="13"/>
      <c r="K33" s="44"/>
      <c r="L33" s="24"/>
      <c r="M33" s="1"/>
      <c r="N33" s="24">
        <f t="shared" si="3"/>
        <v>0</v>
      </c>
      <c r="O33" s="3"/>
      <c r="P33" s="1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</row>
    <row r="34" spans="1:159" s="17" customFormat="1" ht="45" x14ac:dyDescent="0.25">
      <c r="A34" s="11" t="s">
        <v>61</v>
      </c>
      <c r="B34" s="12"/>
      <c r="C34" s="14" t="s">
        <v>35</v>
      </c>
      <c r="D34" s="13">
        <v>199875</v>
      </c>
      <c r="E34" s="15">
        <v>45014</v>
      </c>
      <c r="F34" s="21">
        <f t="shared" si="2"/>
        <v>6</v>
      </c>
      <c r="G34" s="15">
        <v>45020</v>
      </c>
      <c r="H34" s="9">
        <v>1</v>
      </c>
      <c r="I34" s="13">
        <v>199875</v>
      </c>
      <c r="J34" s="13"/>
      <c r="K34" s="44"/>
      <c r="L34" s="24"/>
      <c r="M34" s="1"/>
      <c r="N34" s="24">
        <f t="shared" si="3"/>
        <v>0</v>
      </c>
      <c r="O34" s="3"/>
      <c r="P34" s="1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</row>
    <row r="35" spans="1:159" s="17" customFormat="1" ht="45" x14ac:dyDescent="0.25">
      <c r="A35" s="11" t="s">
        <v>62</v>
      </c>
      <c r="B35" s="12"/>
      <c r="C35" s="14" t="s">
        <v>43</v>
      </c>
      <c r="D35" s="13">
        <v>99996.66</v>
      </c>
      <c r="E35" s="15">
        <v>45048</v>
      </c>
      <c r="F35" s="21">
        <f t="shared" si="2"/>
        <v>20</v>
      </c>
      <c r="G35" s="15">
        <v>45068</v>
      </c>
      <c r="H35" s="9">
        <v>1</v>
      </c>
      <c r="I35" s="13">
        <v>99996.66</v>
      </c>
      <c r="J35" s="13"/>
      <c r="K35" s="44"/>
      <c r="L35" s="24"/>
      <c r="M35" s="1"/>
      <c r="N35" s="24">
        <f t="shared" si="3"/>
        <v>0</v>
      </c>
      <c r="O35" s="3"/>
      <c r="P35" s="1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</row>
    <row r="36" spans="1:159" s="17" customFormat="1" ht="45" x14ac:dyDescent="0.25">
      <c r="A36" s="11" t="s">
        <v>63</v>
      </c>
      <c r="B36" s="12"/>
      <c r="C36" s="14" t="s">
        <v>33</v>
      </c>
      <c r="D36" s="13">
        <v>54896.31</v>
      </c>
      <c r="E36" s="15">
        <v>45033</v>
      </c>
      <c r="F36" s="21">
        <f t="shared" si="2"/>
        <v>7</v>
      </c>
      <c r="G36" s="15">
        <v>45040</v>
      </c>
      <c r="H36" s="9">
        <v>1</v>
      </c>
      <c r="I36" s="13">
        <v>54896.31</v>
      </c>
      <c r="J36" s="13"/>
      <c r="K36" s="44"/>
      <c r="L36" s="24"/>
      <c r="M36" s="1"/>
      <c r="N36" s="24">
        <f t="shared" si="3"/>
        <v>0</v>
      </c>
      <c r="O36" s="3"/>
      <c r="P36" s="1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</row>
    <row r="37" spans="1:159" s="17" customFormat="1" ht="45" x14ac:dyDescent="0.25">
      <c r="A37" s="11" t="s">
        <v>64</v>
      </c>
      <c r="B37" s="12"/>
      <c r="C37" s="14" t="s">
        <v>36</v>
      </c>
      <c r="D37" s="13">
        <v>179820</v>
      </c>
      <c r="E37" s="15">
        <v>45027</v>
      </c>
      <c r="F37" s="21">
        <f t="shared" si="2"/>
        <v>7</v>
      </c>
      <c r="G37" s="15">
        <v>45034</v>
      </c>
      <c r="H37" s="9">
        <v>1</v>
      </c>
      <c r="I37" s="13">
        <v>179820</v>
      </c>
      <c r="J37" s="13"/>
      <c r="K37" s="44"/>
      <c r="L37" s="24"/>
      <c r="M37" s="1"/>
      <c r="N37" s="24">
        <f t="shared" si="3"/>
        <v>0</v>
      </c>
      <c r="O37" s="3"/>
      <c r="P37" s="1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</row>
    <row r="38" spans="1:159" s="17" customFormat="1" ht="30" x14ac:dyDescent="0.25">
      <c r="A38" s="11" t="s">
        <v>65</v>
      </c>
      <c r="B38" s="12"/>
      <c r="C38" s="14" t="s">
        <v>36</v>
      </c>
      <c r="D38" s="13">
        <v>17440</v>
      </c>
      <c r="E38" s="15">
        <v>45033</v>
      </c>
      <c r="F38" s="21">
        <f t="shared" si="2"/>
        <v>8</v>
      </c>
      <c r="G38" s="15">
        <v>45041</v>
      </c>
      <c r="H38" s="9">
        <v>1</v>
      </c>
      <c r="I38" s="13">
        <v>17440</v>
      </c>
      <c r="J38" s="13"/>
      <c r="K38" s="44"/>
      <c r="L38" s="24"/>
      <c r="M38" s="1"/>
      <c r="N38" s="24">
        <f t="shared" si="3"/>
        <v>0</v>
      </c>
      <c r="O38" s="3"/>
      <c r="P38" s="1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</row>
    <row r="39" spans="1:159" s="17" customFormat="1" ht="45" x14ac:dyDescent="0.25">
      <c r="A39" s="11" t="s">
        <v>46</v>
      </c>
      <c r="B39" s="12" t="s">
        <v>20</v>
      </c>
      <c r="C39" s="14" t="s">
        <v>20</v>
      </c>
      <c r="D39" s="13">
        <v>999718.06</v>
      </c>
      <c r="E39" s="15">
        <v>44974</v>
      </c>
      <c r="F39" s="21">
        <f t="shared" si="2"/>
        <v>24</v>
      </c>
      <c r="G39" s="15">
        <v>44998</v>
      </c>
      <c r="H39" s="9">
        <f>I39/D39</f>
        <v>0.65266273173058409</v>
      </c>
      <c r="I39" s="7">
        <v>652478.71999999997</v>
      </c>
      <c r="J39" s="7"/>
      <c r="K39" s="44" t="s">
        <v>71</v>
      </c>
      <c r="L39" s="24">
        <f>D39-I39</f>
        <v>347239.34000000008</v>
      </c>
      <c r="M39" s="1"/>
      <c r="N39" s="1"/>
      <c r="O39" s="3"/>
      <c r="P39" s="1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</row>
    <row r="40" spans="1:159" s="17" customFormat="1" ht="45" x14ac:dyDescent="0.25">
      <c r="A40" s="11" t="s">
        <v>32</v>
      </c>
      <c r="B40" s="12"/>
      <c r="C40" s="14" t="s">
        <v>20</v>
      </c>
      <c r="D40" s="13">
        <v>199953</v>
      </c>
      <c r="E40" s="15">
        <v>45015</v>
      </c>
      <c r="F40" s="21">
        <f t="shared" si="2"/>
        <v>13</v>
      </c>
      <c r="G40" s="15">
        <v>45028</v>
      </c>
      <c r="H40" s="9">
        <v>1</v>
      </c>
      <c r="I40" s="13">
        <v>199953</v>
      </c>
      <c r="J40" s="13"/>
      <c r="K40" s="44"/>
      <c r="L40" s="24"/>
      <c r="M40" s="1"/>
      <c r="N40" s="24">
        <f>D40-I40</f>
        <v>0</v>
      </c>
      <c r="O40" s="3"/>
      <c r="P40" s="1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</row>
    <row r="41" spans="1:159" s="17" customFormat="1" ht="30" x14ac:dyDescent="0.25">
      <c r="A41" s="11" t="s">
        <v>47</v>
      </c>
      <c r="B41" s="12"/>
      <c r="C41" s="14" t="s">
        <v>34</v>
      </c>
      <c r="D41" s="13">
        <v>1999519.75</v>
      </c>
      <c r="E41" s="15">
        <v>45035</v>
      </c>
      <c r="F41" s="21">
        <f t="shared" si="2"/>
        <v>105</v>
      </c>
      <c r="G41" s="15">
        <v>45140</v>
      </c>
      <c r="H41" s="9">
        <v>0.85</v>
      </c>
      <c r="I41" s="13">
        <f>601209.37+602180.57</f>
        <v>1203389.94</v>
      </c>
      <c r="J41" s="13"/>
      <c r="K41" s="44"/>
      <c r="L41" s="24"/>
      <c r="M41" s="1"/>
      <c r="N41" s="24">
        <f>D41-I41</f>
        <v>796129.81</v>
      </c>
      <c r="O41" s="3"/>
      <c r="P41" s="1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</row>
    <row r="42" spans="1:159" s="17" customFormat="1" ht="45" x14ac:dyDescent="0.25">
      <c r="A42" s="11" t="s">
        <v>31</v>
      </c>
      <c r="B42" s="12"/>
      <c r="C42" s="14" t="s">
        <v>21</v>
      </c>
      <c r="D42" s="13">
        <v>29910.52</v>
      </c>
      <c r="E42" s="15">
        <v>45009</v>
      </c>
      <c r="F42" s="21">
        <f t="shared" si="2"/>
        <v>7</v>
      </c>
      <c r="G42" s="15">
        <v>45016</v>
      </c>
      <c r="H42" s="9">
        <v>1</v>
      </c>
      <c r="I42" s="13">
        <v>29910.52</v>
      </c>
      <c r="J42" s="13"/>
      <c r="K42" s="44"/>
      <c r="L42" s="24"/>
      <c r="M42" s="1"/>
      <c r="N42" s="24">
        <f>D42-I42</f>
        <v>0</v>
      </c>
      <c r="O42" s="3"/>
      <c r="P42" s="1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</row>
    <row r="43" spans="1:159" s="17" customFormat="1" ht="15.75" hidden="1" x14ac:dyDescent="0.25">
      <c r="A43" s="11"/>
      <c r="B43" s="12"/>
      <c r="C43" s="14"/>
      <c r="D43" s="13"/>
      <c r="E43" s="15"/>
      <c r="F43" s="21"/>
      <c r="G43" s="15"/>
      <c r="H43" s="9"/>
      <c r="I43" s="13">
        <f>SUM(I13:I42)</f>
        <v>15333692.42</v>
      </c>
      <c r="J43" s="13"/>
      <c r="K43" s="42"/>
      <c r="L43" s="24"/>
      <c r="M43" s="1"/>
      <c r="N43" s="24">
        <f t="shared" ref="N43" si="4">D43-I43</f>
        <v>-15333692.42</v>
      </c>
      <c r="O43" s="3"/>
      <c r="P43" s="1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</row>
    <row r="44" spans="1:159" s="17" customFormat="1" ht="15.75" x14ac:dyDescent="0.25">
      <c r="A44" s="33"/>
      <c r="B44" s="34"/>
      <c r="C44" s="35"/>
      <c r="D44" s="36"/>
      <c r="E44" s="37"/>
      <c r="F44" s="38"/>
      <c r="G44" s="37"/>
      <c r="H44" s="39"/>
      <c r="I44" s="36"/>
      <c r="J44" s="36"/>
      <c r="K44" s="43"/>
      <c r="L44" s="24"/>
      <c r="M44" s="1"/>
      <c r="N44" s="24"/>
      <c r="O44" s="3"/>
      <c r="P44" s="1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</row>
    <row r="45" spans="1:159" s="17" customFormat="1" ht="15.75" x14ac:dyDescent="0.25">
      <c r="A45" s="33"/>
      <c r="B45" s="34"/>
      <c r="C45" s="35"/>
      <c r="D45" s="36"/>
      <c r="E45" s="37"/>
      <c r="F45" s="38"/>
      <c r="G45" s="37"/>
      <c r="H45" s="39"/>
      <c r="I45" s="36"/>
      <c r="J45" s="36"/>
      <c r="K45" s="43"/>
      <c r="L45" s="24"/>
      <c r="M45" s="1"/>
      <c r="N45" s="24"/>
      <c r="O45" s="3"/>
      <c r="P45" s="1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</row>
    <row r="46" spans="1:159" s="17" customFormat="1" ht="15.75" x14ac:dyDescent="0.25">
      <c r="A46" s="1" t="s">
        <v>13</v>
      </c>
      <c r="B46" s="26"/>
      <c r="C46" s="2"/>
      <c r="D46" s="3"/>
      <c r="E46" s="26"/>
      <c r="F46" s="19"/>
      <c r="G46" s="26"/>
      <c r="H46" s="26"/>
      <c r="I46" s="3"/>
      <c r="J46" s="3"/>
      <c r="K46" s="16"/>
      <c r="L46" s="1"/>
      <c r="M46" s="1"/>
      <c r="N46" s="1"/>
      <c r="O46" s="1"/>
      <c r="P46" s="1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</row>
    <row r="47" spans="1:159" s="17" customFormat="1" ht="15.75" x14ac:dyDescent="0.25">
      <c r="A47" s="1" t="s">
        <v>14</v>
      </c>
      <c r="B47" s="26"/>
      <c r="C47" s="2"/>
      <c r="D47" s="3"/>
      <c r="E47" s="26"/>
      <c r="F47" s="19"/>
      <c r="G47" s="26"/>
      <c r="H47" s="26"/>
      <c r="I47" s="3"/>
      <c r="J47" s="3"/>
      <c r="K47" s="16"/>
      <c r="L47" s="1"/>
      <c r="M47" s="1"/>
      <c r="N47" s="1"/>
      <c r="O47" s="1"/>
      <c r="P47" s="1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</row>
    <row r="48" spans="1:159" s="17" customFormat="1" ht="15.75" x14ac:dyDescent="0.25">
      <c r="A48" s="1"/>
      <c r="B48" s="26"/>
      <c r="C48" s="2"/>
      <c r="D48" s="3"/>
      <c r="E48" s="26"/>
      <c r="F48" s="19"/>
      <c r="G48" s="26"/>
      <c r="H48" s="26"/>
      <c r="I48" s="3"/>
      <c r="J48" s="3"/>
      <c r="K48" s="16"/>
      <c r="L48" s="1"/>
      <c r="M48" s="1"/>
      <c r="N48" s="1"/>
      <c r="O48" s="1"/>
      <c r="P48" s="1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</row>
    <row r="49" spans="1:159" s="17" customFormat="1" ht="15.75" x14ac:dyDescent="0.25">
      <c r="A49" s="1"/>
      <c r="B49" s="26"/>
      <c r="C49" s="2"/>
      <c r="D49" s="3"/>
      <c r="E49" s="19"/>
      <c r="F49" s="26"/>
      <c r="G49" s="26"/>
      <c r="H49" s="3"/>
      <c r="I49" s="1"/>
      <c r="J49" s="1"/>
      <c r="K49" s="16"/>
      <c r="L49" s="1"/>
      <c r="M49" s="1"/>
      <c r="N49" s="1"/>
      <c r="O49" s="1"/>
      <c r="P49" s="1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</row>
    <row r="50" spans="1:159" s="17" customFormat="1" ht="15.75" x14ac:dyDescent="0.25">
      <c r="A50" s="46" t="s">
        <v>15</v>
      </c>
      <c r="B50" s="46"/>
      <c r="C50" s="46"/>
      <c r="D50" s="3"/>
      <c r="E50" s="22"/>
      <c r="F50" s="27"/>
      <c r="G50" s="27"/>
      <c r="H50" s="25" t="s">
        <v>16</v>
      </c>
      <c r="I50" s="1"/>
      <c r="J50" s="1"/>
      <c r="K50" s="16"/>
      <c r="L50" s="1"/>
      <c r="M50" s="1"/>
      <c r="N50" s="1"/>
      <c r="O50" s="1"/>
      <c r="P50" s="1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</row>
    <row r="51" spans="1:159" s="17" customFormat="1" ht="15.75" x14ac:dyDescent="0.25">
      <c r="A51" s="47" t="s">
        <v>17</v>
      </c>
      <c r="B51" s="47"/>
      <c r="C51" s="47"/>
      <c r="D51" s="18"/>
      <c r="E51" s="19"/>
      <c r="F51" s="26"/>
      <c r="G51" s="26"/>
      <c r="H51" s="26" t="s">
        <v>18</v>
      </c>
      <c r="I51" s="1"/>
      <c r="J51" s="1"/>
      <c r="K51" s="16"/>
      <c r="L51" s="1"/>
      <c r="M51" s="1"/>
      <c r="N51" s="1"/>
      <c r="O51" s="1"/>
      <c r="P51" s="1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</row>
  </sheetData>
  <sheetProtection algorithmName="SHA-512" hashValue="8uCMRhFTCxUyB8j/yXiNcjy+fw1j+e/NparpiT0y61y/Byw5+JVWV4IFwc9ymqd6/yMR2nzC0kqNWBlg/HBvDQ==" saltValue="jE+XG7dxvSdNdObm9RELjg==" spinCount="100000" sheet="1" objects="1" scenarios="1"/>
  <sortState ref="A12:FB45">
    <sortCondition ref="C12:C45"/>
  </sortState>
  <mergeCells count="13">
    <mergeCell ref="J9:J10"/>
    <mergeCell ref="A50:C50"/>
    <mergeCell ref="A51:C51"/>
    <mergeCell ref="A3:I3"/>
    <mergeCell ref="A4:I4"/>
    <mergeCell ref="A9:A10"/>
    <mergeCell ref="B9:B10"/>
    <mergeCell ref="C9:C10"/>
    <mergeCell ref="D9:D10"/>
    <mergeCell ref="E9:E10"/>
    <mergeCell ref="F9:F10"/>
    <mergeCell ref="G9:G10"/>
    <mergeCell ref="H9:I9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2nd Qtr 20% LDF</vt:lpstr>
      <vt:lpstr>'2nd Qtr 20% LDF'!Print_Titles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ACCCTG SERVER</dc:creator>
  <cp:lastModifiedBy>User</cp:lastModifiedBy>
  <cp:lastPrinted>2023-08-03T02:07:46Z</cp:lastPrinted>
  <dcterms:created xsi:type="dcterms:W3CDTF">2020-11-03T09:53:38Z</dcterms:created>
  <dcterms:modified xsi:type="dcterms:W3CDTF">2023-08-07T03:51:56Z</dcterms:modified>
</cp:coreProperties>
</file>