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11760"/>
  </bookViews>
  <sheets>
    <sheet name="TFU 3rd qtr 2018" sheetId="18" r:id="rId1"/>
  </sheets>
  <definedNames>
    <definedName name="_xlnm.Print_Area" localSheetId="0">'TFU 3rd qtr 2018'!$A$1:$J$38</definedName>
    <definedName name="_xlnm.Print_Titles" localSheetId="0">'TFU 3rd qtr 2018'!$3:$9</definedName>
  </definedNames>
  <calcPr calcId="144525"/>
</workbook>
</file>

<file path=xl/calcChain.xml><?xml version="1.0" encoding="utf-8"?>
<calcChain xmlns="http://schemas.openxmlformats.org/spreadsheetml/2006/main">
  <c r="F15" i="18" l="1"/>
  <c r="F24" i="18" l="1"/>
  <c r="F20" i="18" l="1"/>
  <c r="F19" i="18"/>
  <c r="F18" i="18"/>
  <c r="F17" i="18"/>
  <c r="F16" i="18"/>
  <c r="I10" i="18"/>
  <c r="F10" i="18"/>
  <c r="F14" i="18"/>
  <c r="F12" i="18"/>
  <c r="F13" i="18" l="1"/>
  <c r="G30" i="18" l="1"/>
  <c r="G23" i="18" l="1"/>
  <c r="D26" i="18" l="1"/>
  <c r="F11" i="18"/>
</calcChain>
</file>

<file path=xl/comments1.xml><?xml version="1.0" encoding="utf-8"?>
<comments xmlns="http://schemas.openxmlformats.org/spreadsheetml/2006/main">
  <authors>
    <author>dell</author>
  </authors>
  <commentList>
    <comment ref="A3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>4th qtr 2018</t>
        </r>
      </text>
    </comment>
  </commentList>
</comments>
</file>

<file path=xl/sharedStrings.xml><?xml version="1.0" encoding="utf-8"?>
<sst xmlns="http://schemas.openxmlformats.org/spreadsheetml/2006/main" count="96" uniqueCount="72">
  <si>
    <t>FDP Form 6 - Trust Fund Utilization</t>
  </si>
  <si>
    <t>CONSOLIDATED QUARTERLY REPORT ON GOVERNMENT PROJECTS, PROGRAMS or ACTIVITIES</t>
  </si>
  <si>
    <t>FOR THE 1ST QUARTER, CY 2014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</si>
  <si>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</si>
  <si>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</si>
  <si>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</si>
  <si>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</si>
  <si>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</si>
  <si>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</si>
  <si>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</si>
  <si>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</si>
  <si>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</si>
  <si>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</si>
  <si>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</si>
  <si>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</si>
  <si>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</si>
  <si>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</si>
  <si>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</si>
  <si>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Check #</t>
  </si>
  <si>
    <t>Check Date</t>
  </si>
  <si>
    <t>Amount</t>
  </si>
  <si>
    <t>LIQUIDATION</t>
  </si>
  <si>
    <t>SF CASH ADVANCE</t>
  </si>
  <si>
    <t>Date</t>
  </si>
  <si>
    <t>JEV</t>
  </si>
  <si>
    <t>Particulars</t>
  </si>
  <si>
    <t>Jover Mangosong</t>
  </si>
  <si>
    <t>AGENCY</t>
  </si>
  <si>
    <t>SCHEDULE OF CONSOLIDATED QUARTERLY REPORT ON GOVERNMENT PROJECTS, PROGRAMS or ACTIVITIES</t>
  </si>
  <si>
    <t>TRUST FUND UTILIZATION</t>
  </si>
  <si>
    <t>SF on July 2014</t>
  </si>
  <si>
    <t>Asingan</t>
  </si>
  <si>
    <t>Acting Municipal Mayor</t>
  </si>
  <si>
    <t>ATTY. JOSHUA V. VIRAY</t>
  </si>
  <si>
    <t>S.K. and Barangay Election 2018</t>
  </si>
  <si>
    <t>S.K. Mandatory Training, Federation Orientation and Election</t>
  </si>
  <si>
    <t>Concreting of Local Access Road at Brgy. Ariston West - Bantog, Asingan (AMP 2018)</t>
  </si>
  <si>
    <t>Concreting of Local Access Road at Brgy. Sobol - Macalong, Asingan (AMP 2018)</t>
  </si>
  <si>
    <t>Concreting of Local Access Road at Brgy. Dupac (Sinapog), Asingan (AMP 2018)</t>
  </si>
  <si>
    <t xml:space="preserve"> DSWD ROI for viand and rice of 880 children in the implementation of SFP CY 2018</t>
  </si>
  <si>
    <t>DILG</t>
  </si>
  <si>
    <t>DSWD</t>
  </si>
  <si>
    <t>BRGY FUNDS</t>
  </si>
  <si>
    <t>BRGY SK FUND</t>
  </si>
  <si>
    <t>DSWD RO1</t>
  </si>
  <si>
    <t>Sobol - Macalong, Asingan</t>
  </si>
  <si>
    <t>Dupac, Asingan</t>
  </si>
  <si>
    <t>Ariston West- Bantog, Asingan</t>
  </si>
  <si>
    <t>FOR THE 3rd QUARTER, CY 2018</t>
  </si>
  <si>
    <t>Construction of one (1) Day Care Center at Brgy. Calepaan, Asingan, Pangasinan</t>
  </si>
  <si>
    <t>Construction of one (1) Day Care Center at Brgy. Sanchez, Asingan, Pangasinan</t>
  </si>
  <si>
    <t>Construction of Senior Citizen's Multi- Purpose Building at Brgy. Ariston East, Asingan, Pangasinan</t>
  </si>
  <si>
    <t>Construction of one (1) Day Care Center at Brgy. Sobol, Asingan, Pangasinan</t>
  </si>
  <si>
    <t>Construction of one (1) Day Care Center at Brgy. Cabalitian, Asingan, Pangasinan</t>
  </si>
  <si>
    <t>Construction of one (1) Day Care Center at Brgy. Domanpot, Asingan, Pangasinan</t>
  </si>
  <si>
    <t>Construction of one (1) Day Care Center at Brgy. Coldit, Asingan, Pangasinan</t>
  </si>
  <si>
    <t>Construction of one (1) Day Care Center at Brgy. Bantog, Asingan, Pangasinan</t>
  </si>
  <si>
    <t>Calepaan, Asingan</t>
  </si>
  <si>
    <t>Sanchez, Asingan</t>
  </si>
  <si>
    <t>Ariston East, Asingan</t>
  </si>
  <si>
    <t>Sobol, Asingan</t>
  </si>
  <si>
    <t>Cabalitian, Asingan</t>
  </si>
  <si>
    <t>Domapot, Asingan</t>
  </si>
  <si>
    <t>Coldit, Asingan</t>
  </si>
  <si>
    <t>Bantog, Asingan</t>
  </si>
  <si>
    <t xml:space="preserve">Construction of Riverbank Slope Protection, Calepaan, Asingan Pangasinan (PCF-SGLG 2017) </t>
  </si>
  <si>
    <t>DILG - SGLG 2017</t>
  </si>
  <si>
    <t>Social Pension Stipend to the 950 Social Pension beneficiaries for 3rd quarter of 2018</t>
  </si>
  <si>
    <t>Concreting of Local Access Road at Brgy. Carosucan Norte, Asingan (AMP 2018)</t>
  </si>
  <si>
    <t>Carosucan Norte, Asingan</t>
  </si>
  <si>
    <t>Domanpot- Sobol, Asingan</t>
  </si>
  <si>
    <t>Concreting of Local Access Road at Brgy. Domanpot-Sobol, Asingan (AMP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</si>
</sst>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4" fontId="2" fillId="0" borderId="2" xfId="0" applyNumberFormat="1" applyFont="1" applyFill="1" applyBorder="1" applyAlignment="1">
      <alignment horizontal="center" vertical="center" shrinkToFit="1"/>
    </xf>
    <xf numFmtId="0" fontId="3" fillId="0" borderId="0" xfId="0" applyFont="1"/>
    <xf numFmtId="43" fontId="3" fillId="0" borderId="0" xfId="1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5" fillId="0" borderId="0" xfId="1" applyFont="1"/>
    <xf numFmtId="0" fontId="8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/>
    </xf>
    <xf numFmtId="43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9" fontId="3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3" fontId="3" fillId="0" borderId="0" xfId="1" applyFon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9" fontId="3" fillId="0" borderId="0" xfId="2" applyFont="1" applyAlignment="1">
      <alignment vertical="center" wrapText="1"/>
    </xf>
    <xf numFmtId="9" fontId="3" fillId="0" borderId="0" xfId="2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3" fillId="0" borderId="0" xfId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3" fillId="0" borderId="0" xfId="1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35</xdr:row>
      <xdr:rowOff>28575</xdr:rowOff>
    </xdr:from>
    <xdr:to>
      <xdr:col>2</xdr:col>
      <xdr:colOff>330329</xdr:colOff>
      <xdr:row>36</xdr:row>
      <xdr:rowOff>39243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175260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7</xdr:col>
      <xdr:colOff>441584</xdr:colOff>
      <xdr:row>32</xdr:row>
      <xdr:rowOff>102375</xdr:rowOff>
    </xdr:from>
    <xdr:to>
      <xdr:col>9</xdr:col>
      <xdr:colOff>676547</xdr:colOff>
      <xdr:row>38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784" y="17028300"/>
          <a:ext cx="2311413" cy="105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"/>
  <sheetViews>
    <sheetView tabSelected="1" topLeftCell="A2" workbookViewId="0">
      <pane xSplit="2" ySplit="8" topLeftCell="C10" activePane="bottomRight" state="frozen"/>
      <selection activeCell="F49" sqref="F49"/>
      <selection pane="topRight" activeCell="F49" sqref="F49"/>
      <selection pane="bottomLeft" activeCell="F49" sqref="F49"/>
      <selection pane="bottomRight" activeCell="D10" sqref="D10"/>
    </sheetView>
  </sheetViews>
  <sheetFormatPr defaultRowHeight="15" x14ac:dyDescent="0.25"/>
  <cols>
    <col min="1" max="1" width="32.28515625" style="2" customWidth="1"/>
    <col min="2" max="2" width="26.140625" style="44" hidden="1" customWidth="1"/>
    <col min="3" max="3" width="25.140625" style="2" customWidth="1"/>
    <col min="4" max="4" width="14.5703125" style="3" customWidth="1"/>
    <col min="5" max="5" width="14.5703125" style="30" customWidth="1"/>
    <col min="6" max="6" width="13.85546875" style="38" customWidth="1"/>
    <col min="7" max="7" width="15" style="44" customWidth="1"/>
    <col min="8" max="8" width="18.140625" style="3" customWidth="1"/>
    <col min="9" max="9" width="13" style="2" customWidth="1"/>
    <col min="10" max="10" width="15.85546875" style="44" customWidth="1"/>
    <col min="11" max="11" width="13" style="4" hidden="1" customWidth="1"/>
    <col min="12" max="12" width="4.7109375" style="44" hidden="1" customWidth="1"/>
    <col min="13" max="13" width="9.7109375" style="5" hidden="1" customWidth="1"/>
    <col min="14" max="14" width="10.28515625" style="5" hidden="1" customWidth="1"/>
    <col min="15" max="15" width="14.28515625" style="6" hidden="1" customWidth="1"/>
    <col min="16" max="16" width="0" style="7" hidden="1" customWidth="1"/>
    <col min="17" max="17" width="0" style="5" hidden="1" customWidth="1"/>
    <col min="18" max="18" width="0" style="8" hidden="1" customWidth="1"/>
    <col min="19" max="19" width="0" style="5" hidden="1" customWidth="1"/>
    <col min="20" max="20" width="12.7109375" style="7" hidden="1" customWidth="1"/>
    <col min="21" max="21" width="12.140625" style="8" hidden="1" customWidth="1"/>
    <col min="22" max="22" width="9.7109375" style="7" hidden="1" customWidth="1"/>
    <col min="23" max="23" width="12" style="7" hidden="1" customWidth="1"/>
    <col min="24" max="24" width="8.140625" style="7" hidden="1" customWidth="1"/>
    <col min="25" max="25" width="0" style="5" hidden="1" customWidth="1"/>
    <col min="26" max="26" width="0" style="8" hidden="1" customWidth="1"/>
    <col min="27" max="27" width="0" style="5" hidden="1" customWidth="1"/>
    <col min="28" max="28" width="11.5703125" style="2" bestFit="1" customWidth="1"/>
    <col min="29" max="29" width="12.5703125" style="2" bestFit="1" customWidth="1"/>
    <col min="30" max="30" width="13.7109375" style="2" bestFit="1" customWidth="1"/>
    <col min="31" max="16384" width="9.140625" style="2"/>
  </cols>
  <sheetData>
    <row r="1" spans="1:30" x14ac:dyDescent="0.25">
      <c r="A1" s="2" t="s">
        <v>0</v>
      </c>
    </row>
    <row r="2" spans="1:30" x14ac:dyDescent="0.25">
      <c r="L2" s="61" t="s">
        <v>29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30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9"/>
      <c r="L3" s="62" t="s">
        <v>28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30" x14ac:dyDescent="0.25">
      <c r="A4" s="61" t="s">
        <v>48</v>
      </c>
      <c r="B4" s="61"/>
      <c r="C4" s="61"/>
      <c r="D4" s="61"/>
      <c r="E4" s="61"/>
      <c r="F4" s="61"/>
      <c r="G4" s="61"/>
      <c r="H4" s="61"/>
      <c r="I4" s="61"/>
      <c r="J4" s="61"/>
      <c r="K4" s="9"/>
      <c r="L4" s="62" t="s">
        <v>2</v>
      </c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6" spans="1:30" x14ac:dyDescent="0.25">
      <c r="A6" s="2" t="s">
        <v>3</v>
      </c>
    </row>
    <row r="7" spans="1:30" x14ac:dyDescent="0.25">
      <c r="L7" s="58" t="s">
        <v>22</v>
      </c>
      <c r="M7" s="58"/>
      <c r="N7" s="58"/>
      <c r="O7" s="58"/>
      <c r="P7" s="58"/>
      <c r="Q7" s="58"/>
      <c r="R7" s="58"/>
      <c r="S7" s="59" t="s">
        <v>21</v>
      </c>
      <c r="T7" s="59"/>
      <c r="U7" s="59"/>
      <c r="V7" s="60" t="s">
        <v>26</v>
      </c>
      <c r="W7" s="60"/>
      <c r="X7" s="60"/>
      <c r="Y7" s="60"/>
      <c r="Z7" s="60"/>
    </row>
    <row r="8" spans="1:30" s="13" customFormat="1" ht="33.75" customHeight="1" x14ac:dyDescent="0.25">
      <c r="A8" s="65" t="s">
        <v>4</v>
      </c>
      <c r="B8" s="65" t="s">
        <v>27</v>
      </c>
      <c r="C8" s="65" t="s">
        <v>5</v>
      </c>
      <c r="D8" s="66" t="s">
        <v>6</v>
      </c>
      <c r="E8" s="67" t="s">
        <v>7</v>
      </c>
      <c r="F8" s="68" t="s">
        <v>8</v>
      </c>
      <c r="G8" s="65" t="s">
        <v>9</v>
      </c>
      <c r="H8" s="65"/>
      <c r="I8" s="65" t="s">
        <v>12</v>
      </c>
      <c r="J8" s="65" t="s">
        <v>13</v>
      </c>
      <c r="K8" s="10"/>
      <c r="L8" s="45"/>
      <c r="M8" s="33" t="s">
        <v>23</v>
      </c>
      <c r="N8" s="33" t="s">
        <v>24</v>
      </c>
      <c r="O8" s="33" t="s">
        <v>25</v>
      </c>
      <c r="P8" s="33" t="s">
        <v>18</v>
      </c>
      <c r="Q8" s="33" t="s">
        <v>19</v>
      </c>
      <c r="R8" s="11" t="s">
        <v>20</v>
      </c>
      <c r="S8" s="33" t="s">
        <v>23</v>
      </c>
      <c r="T8" s="33" t="s">
        <v>24</v>
      </c>
      <c r="U8" s="11" t="s">
        <v>20</v>
      </c>
      <c r="V8" s="33" t="s">
        <v>23</v>
      </c>
      <c r="W8" s="33" t="s">
        <v>24</v>
      </c>
      <c r="X8" s="33" t="s">
        <v>18</v>
      </c>
      <c r="Y8" s="33" t="s">
        <v>19</v>
      </c>
      <c r="Z8" s="11" t="s">
        <v>20</v>
      </c>
      <c r="AA8" s="12"/>
    </row>
    <row r="9" spans="1:30" s="57" customFormat="1" ht="30.75" customHeight="1" x14ac:dyDescent="0.25">
      <c r="A9" s="65"/>
      <c r="B9" s="65"/>
      <c r="C9" s="65"/>
      <c r="D9" s="66"/>
      <c r="E9" s="67"/>
      <c r="F9" s="68"/>
      <c r="G9" s="48" t="s">
        <v>10</v>
      </c>
      <c r="H9" s="49" t="s">
        <v>11</v>
      </c>
      <c r="I9" s="65"/>
      <c r="J9" s="65"/>
      <c r="K9" s="50"/>
      <c r="L9" s="48">
        <v>1</v>
      </c>
      <c r="M9" s="51">
        <v>41813</v>
      </c>
      <c r="N9" s="52">
        <v>4</v>
      </c>
      <c r="O9" s="52" t="s">
        <v>30</v>
      </c>
      <c r="P9" s="52">
        <v>50121</v>
      </c>
      <c r="Q9" s="51"/>
      <c r="R9" s="53">
        <v>45000</v>
      </c>
      <c r="S9" s="51"/>
      <c r="T9" s="52"/>
      <c r="U9" s="53"/>
      <c r="V9" s="1">
        <v>41815</v>
      </c>
      <c r="W9" s="54">
        <v>8</v>
      </c>
      <c r="X9" s="54">
        <v>50122</v>
      </c>
      <c r="Y9" s="54"/>
      <c r="Z9" s="55">
        <v>47520</v>
      </c>
      <c r="AA9" s="56"/>
    </row>
    <row r="10" spans="1:30" s="25" customFormat="1" ht="63.75" customHeight="1" x14ac:dyDescent="0.25">
      <c r="A10" s="27" t="s">
        <v>36</v>
      </c>
      <c r="B10" s="23"/>
      <c r="C10" s="23" t="s">
        <v>47</v>
      </c>
      <c r="D10" s="21">
        <v>2740325.44</v>
      </c>
      <c r="E10" s="26">
        <v>43251</v>
      </c>
      <c r="F10" s="26">
        <f>E10+35+45+45</f>
        <v>43376</v>
      </c>
      <c r="G10" s="32">
        <v>0.6</v>
      </c>
      <c r="H10" s="21">
        <v>2219800.5699999998</v>
      </c>
      <c r="I10" s="23">
        <f>45+45</f>
        <v>90</v>
      </c>
      <c r="J10" s="46" t="s">
        <v>40</v>
      </c>
      <c r="K10" s="24"/>
      <c r="L10" s="34"/>
      <c r="O10" s="35"/>
      <c r="P10" s="34"/>
      <c r="R10" s="36"/>
      <c r="T10" s="34"/>
      <c r="U10" s="36"/>
      <c r="V10" s="34"/>
      <c r="W10" s="34"/>
      <c r="X10" s="34"/>
      <c r="Z10" s="36"/>
      <c r="AB10" s="41"/>
      <c r="AC10" s="37"/>
      <c r="AD10" s="63"/>
    </row>
    <row r="11" spans="1:30" s="25" customFormat="1" ht="63.75" customHeight="1" x14ac:dyDescent="0.25">
      <c r="A11" s="27" t="s">
        <v>38</v>
      </c>
      <c r="B11" s="23"/>
      <c r="C11" s="23" t="s">
        <v>46</v>
      </c>
      <c r="D11" s="21">
        <v>3836455.62</v>
      </c>
      <c r="E11" s="26">
        <v>43251</v>
      </c>
      <c r="F11" s="26">
        <f>E11+50</f>
        <v>43301</v>
      </c>
      <c r="G11" s="32">
        <v>1</v>
      </c>
      <c r="H11" s="21">
        <v>2876767.1300000004</v>
      </c>
      <c r="I11" s="23"/>
      <c r="J11" s="46" t="s">
        <v>40</v>
      </c>
      <c r="K11" s="24"/>
      <c r="L11" s="34"/>
      <c r="O11" s="35"/>
      <c r="P11" s="34"/>
      <c r="R11" s="36"/>
      <c r="T11" s="34"/>
      <c r="U11" s="36"/>
      <c r="V11" s="34"/>
      <c r="W11" s="34"/>
      <c r="X11" s="34"/>
      <c r="Z11" s="36"/>
      <c r="AB11" s="41"/>
      <c r="AC11" s="37"/>
      <c r="AD11" s="63"/>
    </row>
    <row r="12" spans="1:30" s="25" customFormat="1" ht="63.75" customHeight="1" x14ac:dyDescent="0.25">
      <c r="A12" s="27" t="s">
        <v>37</v>
      </c>
      <c r="B12" s="23"/>
      <c r="C12" s="23" t="s">
        <v>45</v>
      </c>
      <c r="D12" s="21">
        <v>5425566.0199999996</v>
      </c>
      <c r="E12" s="26">
        <v>43251</v>
      </c>
      <c r="F12" s="26">
        <f>E12+55+60+30</f>
        <v>43396</v>
      </c>
      <c r="G12" s="32">
        <v>0.9</v>
      </c>
      <c r="H12" s="21">
        <v>4821155.7300000004</v>
      </c>
      <c r="I12" s="23">
        <v>90</v>
      </c>
      <c r="J12" s="46" t="s">
        <v>40</v>
      </c>
      <c r="K12" s="24"/>
      <c r="L12" s="34"/>
      <c r="O12" s="35"/>
      <c r="P12" s="34"/>
      <c r="R12" s="36"/>
      <c r="T12" s="34"/>
      <c r="U12" s="36"/>
      <c r="V12" s="34"/>
      <c r="W12" s="34"/>
      <c r="X12" s="34"/>
      <c r="Z12" s="36"/>
      <c r="AB12" s="41"/>
      <c r="AC12" s="37"/>
      <c r="AD12" s="63"/>
    </row>
    <row r="13" spans="1:30" s="25" customFormat="1" ht="63.75" customHeight="1" x14ac:dyDescent="0.25">
      <c r="A13" s="27" t="s">
        <v>68</v>
      </c>
      <c r="B13" s="23"/>
      <c r="C13" s="23" t="s">
        <v>69</v>
      </c>
      <c r="D13" s="21">
        <v>2027123.97</v>
      </c>
      <c r="E13" s="26">
        <v>43301</v>
      </c>
      <c r="F13" s="26">
        <f>E13+45+30</f>
        <v>43376</v>
      </c>
      <c r="G13" s="32">
        <v>1</v>
      </c>
      <c r="H13" s="21">
        <v>1824411.57</v>
      </c>
      <c r="I13" s="23">
        <v>30</v>
      </c>
      <c r="J13" s="46" t="s">
        <v>40</v>
      </c>
      <c r="K13" s="24"/>
      <c r="L13" s="34"/>
      <c r="O13" s="35"/>
      <c r="P13" s="34"/>
      <c r="R13" s="36"/>
      <c r="T13" s="34"/>
      <c r="U13" s="36"/>
      <c r="V13" s="34"/>
      <c r="W13" s="34"/>
      <c r="X13" s="34"/>
      <c r="Z13" s="36"/>
      <c r="AB13" s="41"/>
      <c r="AC13" s="37"/>
      <c r="AD13" s="47"/>
    </row>
    <row r="14" spans="1:30" s="25" customFormat="1" ht="63.75" customHeight="1" x14ac:dyDescent="0.25">
      <c r="A14" s="27" t="s">
        <v>71</v>
      </c>
      <c r="B14" s="23"/>
      <c r="C14" s="23" t="s">
        <v>70</v>
      </c>
      <c r="D14" s="21">
        <v>1103808</v>
      </c>
      <c r="E14" s="26">
        <v>43301</v>
      </c>
      <c r="F14" s="26">
        <f>E14+45+30+30</f>
        <v>43406</v>
      </c>
      <c r="G14" s="32">
        <v>0.65</v>
      </c>
      <c r="H14" s="21"/>
      <c r="I14" s="23">
        <v>60</v>
      </c>
      <c r="J14" s="46" t="s">
        <v>40</v>
      </c>
      <c r="K14" s="24"/>
      <c r="L14" s="34"/>
      <c r="O14" s="35"/>
      <c r="P14" s="34"/>
      <c r="R14" s="36"/>
      <c r="T14" s="34"/>
      <c r="U14" s="36"/>
      <c r="V14" s="34"/>
      <c r="W14" s="34"/>
      <c r="X14" s="34"/>
      <c r="Z14" s="36"/>
      <c r="AB14" s="41"/>
      <c r="AC14" s="37"/>
      <c r="AD14" s="47"/>
    </row>
    <row r="15" spans="1:30" s="25" customFormat="1" ht="63.75" customHeight="1" x14ac:dyDescent="0.25">
      <c r="A15" s="27" t="s">
        <v>49</v>
      </c>
      <c r="B15" s="23"/>
      <c r="C15" s="23" t="s">
        <v>57</v>
      </c>
      <c r="D15" s="21">
        <v>799480.35</v>
      </c>
      <c r="E15" s="26">
        <v>43276</v>
      </c>
      <c r="F15" s="26">
        <f>E15+63+80</f>
        <v>43419</v>
      </c>
      <c r="G15" s="32">
        <v>0.55000000000000004</v>
      </c>
      <c r="H15" s="21">
        <v>439824.02</v>
      </c>
      <c r="I15" s="23">
        <v>80</v>
      </c>
      <c r="J15" s="46" t="s">
        <v>44</v>
      </c>
      <c r="K15" s="24"/>
      <c r="L15" s="34"/>
      <c r="O15" s="35"/>
      <c r="P15" s="34"/>
      <c r="R15" s="36"/>
      <c r="T15" s="34"/>
      <c r="U15" s="36"/>
      <c r="V15" s="34"/>
      <c r="W15" s="34"/>
      <c r="X15" s="34"/>
      <c r="Z15" s="36"/>
      <c r="AB15" s="41"/>
      <c r="AC15" s="37"/>
      <c r="AD15" s="47"/>
    </row>
    <row r="16" spans="1:30" s="25" customFormat="1" ht="63.75" customHeight="1" x14ac:dyDescent="0.25">
      <c r="A16" s="27" t="s">
        <v>50</v>
      </c>
      <c r="B16" s="23"/>
      <c r="C16" s="23" t="s">
        <v>58</v>
      </c>
      <c r="D16" s="21">
        <v>794991.91</v>
      </c>
      <c r="E16" s="26">
        <v>43276</v>
      </c>
      <c r="F16" s="26">
        <f>E16+63+60</f>
        <v>43399</v>
      </c>
      <c r="G16" s="32">
        <v>0.31</v>
      </c>
      <c r="H16" s="21">
        <v>211607.51</v>
      </c>
      <c r="I16" s="23">
        <v>60</v>
      </c>
      <c r="J16" s="46" t="s">
        <v>44</v>
      </c>
      <c r="K16" s="24"/>
      <c r="L16" s="34"/>
      <c r="O16" s="35"/>
      <c r="P16" s="34"/>
      <c r="R16" s="36"/>
      <c r="T16" s="34"/>
      <c r="U16" s="36"/>
      <c r="V16" s="34"/>
      <c r="W16" s="34"/>
      <c r="X16" s="34"/>
      <c r="Z16" s="36"/>
      <c r="AB16" s="41"/>
      <c r="AC16" s="37"/>
      <c r="AD16" s="47"/>
    </row>
    <row r="17" spans="1:30" s="25" customFormat="1" ht="63.75" customHeight="1" x14ac:dyDescent="0.25">
      <c r="A17" s="27" t="s">
        <v>51</v>
      </c>
      <c r="B17" s="23"/>
      <c r="C17" s="23" t="s">
        <v>59</v>
      </c>
      <c r="D17" s="21">
        <v>998650</v>
      </c>
      <c r="E17" s="26">
        <v>43276</v>
      </c>
      <c r="F17" s="26">
        <f>E17+70+45</f>
        <v>43391</v>
      </c>
      <c r="G17" s="32">
        <v>0.54</v>
      </c>
      <c r="H17" s="21">
        <v>539405.1</v>
      </c>
      <c r="I17" s="23">
        <v>45</v>
      </c>
      <c r="J17" s="46" t="s">
        <v>44</v>
      </c>
      <c r="K17" s="24"/>
      <c r="L17" s="34"/>
      <c r="O17" s="35"/>
      <c r="P17" s="34"/>
      <c r="R17" s="36"/>
      <c r="T17" s="34"/>
      <c r="U17" s="36"/>
      <c r="V17" s="34"/>
      <c r="W17" s="34"/>
      <c r="X17" s="34"/>
      <c r="Z17" s="36"/>
      <c r="AB17" s="41"/>
      <c r="AC17" s="37"/>
      <c r="AD17" s="47"/>
    </row>
    <row r="18" spans="1:30" s="25" customFormat="1" ht="63.75" customHeight="1" x14ac:dyDescent="0.25">
      <c r="A18" s="27" t="s">
        <v>52</v>
      </c>
      <c r="B18" s="23"/>
      <c r="C18" s="23" t="s">
        <v>60</v>
      </c>
      <c r="D18" s="21">
        <v>799382.78</v>
      </c>
      <c r="E18" s="26">
        <v>43276</v>
      </c>
      <c r="F18" s="26">
        <f>E18+63+30+30</f>
        <v>43399</v>
      </c>
      <c r="G18" s="32">
        <v>0.75</v>
      </c>
      <c r="H18" s="21">
        <v>598711.21</v>
      </c>
      <c r="I18" s="23">
        <v>60</v>
      </c>
      <c r="J18" s="46" t="s">
        <v>44</v>
      </c>
      <c r="K18" s="24"/>
      <c r="L18" s="34"/>
      <c r="O18" s="35"/>
      <c r="P18" s="34"/>
      <c r="R18" s="36"/>
      <c r="T18" s="34"/>
      <c r="U18" s="36"/>
      <c r="V18" s="34"/>
      <c r="W18" s="34"/>
      <c r="X18" s="34"/>
      <c r="Z18" s="36"/>
      <c r="AB18" s="41"/>
      <c r="AC18" s="37"/>
      <c r="AD18" s="47"/>
    </row>
    <row r="19" spans="1:30" s="25" customFormat="1" ht="63.75" customHeight="1" x14ac:dyDescent="0.25">
      <c r="A19" s="27" t="s">
        <v>53</v>
      </c>
      <c r="B19" s="23"/>
      <c r="C19" s="23" t="s">
        <v>61</v>
      </c>
      <c r="D19" s="21">
        <v>799382.78</v>
      </c>
      <c r="E19" s="26">
        <v>43276</v>
      </c>
      <c r="F19" s="26">
        <f>E19+63+60</f>
        <v>43399</v>
      </c>
      <c r="G19" s="32">
        <v>0.504</v>
      </c>
      <c r="H19" s="21"/>
      <c r="I19" s="23">
        <v>60</v>
      </c>
      <c r="J19" s="46" t="s">
        <v>44</v>
      </c>
      <c r="K19" s="24"/>
      <c r="L19" s="34"/>
      <c r="O19" s="35"/>
      <c r="P19" s="34"/>
      <c r="R19" s="36"/>
      <c r="T19" s="34"/>
      <c r="U19" s="36"/>
      <c r="V19" s="34"/>
      <c r="W19" s="34"/>
      <c r="X19" s="34"/>
      <c r="Z19" s="36"/>
      <c r="AB19" s="41"/>
      <c r="AC19" s="37"/>
      <c r="AD19" s="47"/>
    </row>
    <row r="20" spans="1:30" s="25" customFormat="1" ht="63.75" customHeight="1" x14ac:dyDescent="0.25">
      <c r="A20" s="27" t="s">
        <v>54</v>
      </c>
      <c r="B20" s="23"/>
      <c r="C20" s="23" t="s">
        <v>62</v>
      </c>
      <c r="D20" s="21">
        <v>799726.12</v>
      </c>
      <c r="E20" s="26">
        <v>43276</v>
      </c>
      <c r="F20" s="26">
        <f>E20+63+60</f>
        <v>43399</v>
      </c>
      <c r="G20" s="32">
        <v>0.38</v>
      </c>
      <c r="H20" s="21">
        <v>302023.69</v>
      </c>
      <c r="I20" s="23">
        <v>60</v>
      </c>
      <c r="J20" s="46" t="s">
        <v>44</v>
      </c>
      <c r="K20" s="24"/>
      <c r="L20" s="34"/>
      <c r="O20" s="35"/>
      <c r="P20" s="34"/>
      <c r="R20" s="36"/>
      <c r="T20" s="34"/>
      <c r="U20" s="36"/>
      <c r="V20" s="34"/>
      <c r="W20" s="34"/>
      <c r="X20" s="34"/>
      <c r="Z20" s="36"/>
      <c r="AB20" s="41"/>
      <c r="AC20" s="37"/>
      <c r="AD20" s="47"/>
    </row>
    <row r="21" spans="1:30" s="25" customFormat="1" ht="63.75" customHeight="1" x14ac:dyDescent="0.25">
      <c r="A21" s="27" t="s">
        <v>55</v>
      </c>
      <c r="B21" s="23"/>
      <c r="C21" s="23" t="s">
        <v>63</v>
      </c>
      <c r="D21" s="21">
        <v>799678.77</v>
      </c>
      <c r="E21" s="26">
        <v>43276</v>
      </c>
      <c r="F21" s="26">
        <v>43339</v>
      </c>
      <c r="G21" s="32">
        <v>1</v>
      </c>
      <c r="H21" s="21">
        <v>719710.89</v>
      </c>
      <c r="I21" s="23"/>
      <c r="J21" s="46" t="s">
        <v>44</v>
      </c>
      <c r="K21" s="24"/>
      <c r="L21" s="34"/>
      <c r="O21" s="35"/>
      <c r="P21" s="34"/>
      <c r="R21" s="36"/>
      <c r="T21" s="34"/>
      <c r="U21" s="36"/>
      <c r="V21" s="34"/>
      <c r="W21" s="34"/>
      <c r="X21" s="34"/>
      <c r="Z21" s="36"/>
      <c r="AB21" s="41"/>
      <c r="AC21" s="37"/>
      <c r="AD21" s="47"/>
    </row>
    <row r="22" spans="1:30" s="25" customFormat="1" ht="63.75" customHeight="1" x14ac:dyDescent="0.25">
      <c r="A22" s="27" t="s">
        <v>56</v>
      </c>
      <c r="B22" s="23"/>
      <c r="C22" s="23" t="s">
        <v>64</v>
      </c>
      <c r="D22" s="21">
        <v>799480.35</v>
      </c>
      <c r="E22" s="26">
        <v>43276</v>
      </c>
      <c r="F22" s="26">
        <v>43399</v>
      </c>
      <c r="G22" s="32">
        <v>0.61</v>
      </c>
      <c r="H22" s="21">
        <v>486829.63</v>
      </c>
      <c r="I22" s="23">
        <v>60</v>
      </c>
      <c r="J22" s="46" t="s">
        <v>44</v>
      </c>
      <c r="K22" s="24"/>
      <c r="L22" s="34"/>
      <c r="O22" s="35"/>
      <c r="P22" s="34"/>
      <c r="R22" s="36"/>
      <c r="T22" s="34"/>
      <c r="U22" s="36"/>
      <c r="V22" s="34"/>
      <c r="W22" s="34"/>
      <c r="X22" s="34"/>
      <c r="Z22" s="36"/>
      <c r="AB22" s="41"/>
      <c r="AC22" s="37"/>
      <c r="AD22" s="47"/>
    </row>
    <row r="23" spans="1:30" s="25" customFormat="1" ht="63.75" customHeight="1" x14ac:dyDescent="0.25">
      <c r="A23" s="27" t="s">
        <v>39</v>
      </c>
      <c r="B23" s="23"/>
      <c r="C23" s="23" t="s">
        <v>31</v>
      </c>
      <c r="D23" s="21">
        <v>1584000</v>
      </c>
      <c r="E23" s="26">
        <v>43313</v>
      </c>
      <c r="F23" s="26">
        <v>43465</v>
      </c>
      <c r="G23" s="32">
        <f>H23/D23</f>
        <v>0.22222285353535354</v>
      </c>
      <c r="H23" s="21">
        <v>352001</v>
      </c>
      <c r="I23" s="23"/>
      <c r="J23" s="46" t="s">
        <v>41</v>
      </c>
      <c r="K23" s="24"/>
      <c r="L23" s="34"/>
      <c r="O23" s="35"/>
      <c r="P23" s="34"/>
      <c r="R23" s="36"/>
      <c r="T23" s="34"/>
      <c r="U23" s="36"/>
      <c r="V23" s="34"/>
      <c r="W23" s="34"/>
      <c r="X23" s="34"/>
      <c r="Z23" s="36"/>
      <c r="AB23" s="41"/>
      <c r="AC23" s="37"/>
    </row>
    <row r="24" spans="1:30" s="25" customFormat="1" ht="80.25" customHeight="1" x14ac:dyDescent="0.25">
      <c r="A24" s="27" t="s">
        <v>65</v>
      </c>
      <c r="B24" s="23"/>
      <c r="C24" s="23" t="s">
        <v>57</v>
      </c>
      <c r="D24" s="21">
        <v>1999038.35</v>
      </c>
      <c r="E24" s="26">
        <v>43360</v>
      </c>
      <c r="F24" s="26">
        <f>E24+40+35</f>
        <v>43435</v>
      </c>
      <c r="G24" s="32">
        <v>0.15</v>
      </c>
      <c r="H24" s="21">
        <v>299855.83</v>
      </c>
      <c r="I24" s="23">
        <v>35</v>
      </c>
      <c r="J24" s="46" t="s">
        <v>66</v>
      </c>
      <c r="K24" s="24"/>
      <c r="L24" s="34"/>
      <c r="O24" s="35"/>
      <c r="P24" s="34"/>
      <c r="R24" s="36"/>
      <c r="T24" s="34"/>
      <c r="U24" s="36"/>
      <c r="V24" s="34"/>
      <c r="W24" s="34"/>
      <c r="X24" s="34"/>
      <c r="Z24" s="36"/>
      <c r="AB24" s="41"/>
      <c r="AC24" s="37"/>
      <c r="AD24" s="37"/>
    </row>
    <row r="25" spans="1:30" s="25" customFormat="1" ht="80.25" customHeight="1" x14ac:dyDescent="0.25">
      <c r="A25" s="27" t="s">
        <v>35</v>
      </c>
      <c r="B25" s="23"/>
      <c r="C25" s="23" t="s">
        <v>31</v>
      </c>
      <c r="D25" s="21">
        <v>278900</v>
      </c>
      <c r="E25" s="26">
        <v>43191</v>
      </c>
      <c r="F25" s="26">
        <v>43312</v>
      </c>
      <c r="G25" s="32">
        <v>1</v>
      </c>
      <c r="H25" s="21">
        <v>167628.5</v>
      </c>
      <c r="I25" s="22"/>
      <c r="J25" s="46" t="s">
        <v>43</v>
      </c>
      <c r="K25" s="24"/>
      <c r="L25" s="34"/>
      <c r="O25" s="35"/>
      <c r="P25" s="34"/>
      <c r="R25" s="36"/>
      <c r="T25" s="34"/>
      <c r="U25" s="36"/>
      <c r="V25" s="34"/>
      <c r="W25" s="34"/>
      <c r="X25" s="34"/>
      <c r="Z25" s="36"/>
      <c r="AB25" s="41"/>
      <c r="AC25" s="37"/>
      <c r="AD25" s="37"/>
    </row>
    <row r="26" spans="1:30" s="25" customFormat="1" ht="80.25" customHeight="1" x14ac:dyDescent="0.25">
      <c r="A26" s="27" t="s">
        <v>34</v>
      </c>
      <c r="B26" s="23"/>
      <c r="C26" s="23" t="s">
        <v>31</v>
      </c>
      <c r="D26" s="21">
        <f>10000*21</f>
        <v>210000</v>
      </c>
      <c r="E26" s="26">
        <v>43191</v>
      </c>
      <c r="F26" s="26">
        <v>43312</v>
      </c>
      <c r="G26" s="32">
        <v>1</v>
      </c>
      <c r="H26" s="21">
        <v>148500</v>
      </c>
      <c r="I26" s="22"/>
      <c r="J26" s="46" t="s">
        <v>42</v>
      </c>
      <c r="K26" s="24"/>
      <c r="L26" s="34"/>
      <c r="O26" s="35"/>
      <c r="P26" s="34"/>
      <c r="R26" s="36"/>
      <c r="T26" s="34"/>
      <c r="U26" s="36"/>
      <c r="V26" s="34"/>
      <c r="W26" s="34"/>
      <c r="X26" s="34"/>
      <c r="Z26" s="36"/>
      <c r="AB26" s="41"/>
      <c r="AC26" s="37"/>
      <c r="AD26" s="37"/>
    </row>
    <row r="27" spans="1:30" s="25" customFormat="1" ht="64.5" hidden="1" customHeight="1" x14ac:dyDescent="0.25">
      <c r="A27" s="22"/>
      <c r="B27" s="23"/>
      <c r="C27" s="22"/>
      <c r="D27" s="21"/>
      <c r="E27" s="26"/>
      <c r="F27" s="26"/>
      <c r="G27" s="32"/>
      <c r="H27" s="21"/>
      <c r="I27" s="22"/>
      <c r="J27" s="46"/>
      <c r="K27" s="24"/>
      <c r="L27" s="34"/>
      <c r="O27" s="35"/>
      <c r="P27" s="34"/>
      <c r="R27" s="36"/>
      <c r="T27" s="34"/>
      <c r="U27" s="36"/>
      <c r="V27" s="34"/>
      <c r="W27" s="34"/>
      <c r="X27" s="34"/>
      <c r="Z27" s="36"/>
      <c r="AB27" s="41"/>
    </row>
    <row r="28" spans="1:30" s="25" customFormat="1" ht="64.5" hidden="1" customHeight="1" x14ac:dyDescent="0.25">
      <c r="A28" s="22"/>
      <c r="B28" s="23"/>
      <c r="C28" s="22"/>
      <c r="D28" s="21"/>
      <c r="E28" s="26"/>
      <c r="F28" s="26"/>
      <c r="G28" s="32"/>
      <c r="H28" s="21"/>
      <c r="I28" s="23"/>
      <c r="J28" s="46"/>
      <c r="K28" s="24"/>
      <c r="L28" s="34"/>
      <c r="O28" s="35"/>
      <c r="P28" s="34"/>
      <c r="R28" s="36"/>
      <c r="T28" s="34"/>
      <c r="U28" s="36"/>
      <c r="V28" s="34"/>
      <c r="W28" s="34"/>
      <c r="X28" s="34"/>
      <c r="Z28" s="36"/>
      <c r="AB28" s="41"/>
    </row>
    <row r="29" spans="1:30" s="15" customFormat="1" ht="64.5" hidden="1" customHeight="1" x14ac:dyDescent="0.25">
      <c r="A29" s="22"/>
      <c r="B29" s="23"/>
      <c r="C29" s="22"/>
      <c r="D29" s="21"/>
      <c r="E29" s="26"/>
      <c r="F29" s="26"/>
      <c r="G29" s="32"/>
      <c r="H29" s="21"/>
      <c r="I29" s="22"/>
      <c r="J29" s="46"/>
      <c r="K29" s="14"/>
      <c r="L29" s="16"/>
      <c r="O29" s="28"/>
      <c r="P29" s="16"/>
      <c r="R29" s="29"/>
      <c r="T29" s="16"/>
      <c r="U29" s="29"/>
      <c r="V29" s="16"/>
      <c r="W29" s="16"/>
      <c r="X29" s="16"/>
      <c r="Z29" s="29"/>
      <c r="AB29" s="40"/>
      <c r="AC29" s="42"/>
    </row>
    <row r="30" spans="1:30" s="15" customFormat="1" ht="64.5" hidden="1" customHeight="1" x14ac:dyDescent="0.25">
      <c r="A30" s="22" t="s">
        <v>67</v>
      </c>
      <c r="B30" s="23"/>
      <c r="C30" s="23" t="s">
        <v>31</v>
      </c>
      <c r="D30" s="21">
        <v>1425000</v>
      </c>
      <c r="E30" s="26">
        <v>43383</v>
      </c>
      <c r="F30" s="26">
        <v>43404</v>
      </c>
      <c r="G30" s="32">
        <f>H30/D30</f>
        <v>1</v>
      </c>
      <c r="H30" s="21">
        <v>1425000</v>
      </c>
      <c r="I30" s="22"/>
      <c r="J30" s="46" t="s">
        <v>41</v>
      </c>
      <c r="K30" s="14"/>
      <c r="L30" s="16"/>
      <c r="O30" s="28"/>
      <c r="P30" s="16"/>
      <c r="R30" s="29"/>
      <c r="T30" s="16"/>
      <c r="U30" s="29"/>
      <c r="V30" s="16"/>
      <c r="W30" s="16"/>
      <c r="X30" s="16"/>
      <c r="Z30" s="29"/>
      <c r="AB30" s="40"/>
    </row>
    <row r="31" spans="1:30" x14ac:dyDescent="0.25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0" x14ac:dyDescent="0.25"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 t="s">
        <v>14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 t="s">
        <v>15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19" customFormat="1" x14ac:dyDescent="0.25">
      <c r="A37" s="64" t="s">
        <v>16</v>
      </c>
      <c r="B37" s="64"/>
      <c r="C37" s="64"/>
      <c r="D37" s="17"/>
      <c r="E37" s="31"/>
      <c r="F37" s="39"/>
      <c r="G37" s="43"/>
      <c r="H37" s="64" t="s">
        <v>33</v>
      </c>
      <c r="I37" s="64"/>
      <c r="J37" s="64"/>
      <c r="K37" s="18"/>
      <c r="L37" s="43"/>
    </row>
    <row r="38" spans="1:27" x14ac:dyDescent="0.25">
      <c r="A38" s="69" t="s">
        <v>17</v>
      </c>
      <c r="B38" s="69"/>
      <c r="C38" s="69"/>
      <c r="H38" s="69" t="s">
        <v>32</v>
      </c>
      <c r="I38" s="69"/>
      <c r="J38" s="69"/>
      <c r="K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</sheetData>
  <sheetProtection password="C1B6" sheet="1" objects="1" scenarios="1"/>
  <mergeCells count="22">
    <mergeCell ref="A38:C38"/>
    <mergeCell ref="H38:J38"/>
    <mergeCell ref="G8:H8"/>
    <mergeCell ref="I8:I9"/>
    <mergeCell ref="J8:J9"/>
    <mergeCell ref="AD10:AD12"/>
    <mergeCell ref="A37:C37"/>
    <mergeCell ref="H37:J37"/>
    <mergeCell ref="A8:A9"/>
    <mergeCell ref="B8:B9"/>
    <mergeCell ref="C8:C9"/>
    <mergeCell ref="D8:D9"/>
    <mergeCell ref="E8:E9"/>
    <mergeCell ref="F8:F9"/>
    <mergeCell ref="L7:R7"/>
    <mergeCell ref="S7:U7"/>
    <mergeCell ref="V7:Z7"/>
    <mergeCell ref="L2:Z2"/>
    <mergeCell ref="A3:J3"/>
    <mergeCell ref="L3:Z3"/>
    <mergeCell ref="A4:J4"/>
    <mergeCell ref="L4:Z4"/>
  </mergeCells>
  <pageMargins left="0.45" right="0.45" top="0.5" bottom="0.5" header="0.3" footer="0.3"/>
  <pageSetup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TFU 3rd qtr 2018</vt:lpstr>
      <vt:lpstr>'TFU 3rd qtr 2018'!Print_Area</vt:lpstr>
      <vt:lpstr>'TFU 3rd qtr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ATH-pc</cp:lastModifiedBy>
  <cp:lastPrinted>2018-11-15T00:59:33Z</cp:lastPrinted>
  <dcterms:created xsi:type="dcterms:W3CDTF">2014-03-05T07:09:00Z</dcterms:created>
  <dcterms:modified xsi:type="dcterms:W3CDTF">2019-01-28T01:57:03Z</dcterms:modified>
</cp:coreProperties>
</file>