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5\1ST QUARTER 2025\"/>
    </mc:Choice>
  </mc:AlternateContent>
  <bookViews>
    <workbookView xWindow="-120" yWindow="-120" windowWidth="29040" windowHeight="15720"/>
  </bookViews>
  <sheets>
    <sheet name="TFU 1ST qtr 2025" sheetId="32" r:id="rId1"/>
  </sheets>
  <definedNames>
    <definedName name="_xlnm.Print_Titles" localSheetId="0">'TFU 1ST qtr 2025'!$3:$11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2" l="1"/>
  <c r="E19" i="32"/>
  <c r="E18" i="32"/>
  <c r="E17" i="32"/>
  <c r="E16" i="32"/>
  <c r="E15" i="32"/>
  <c r="G12" i="32"/>
  <c r="G13" i="32"/>
  <c r="G14" i="32"/>
  <c r="S13" i="32" l="1"/>
  <c r="S14" i="32"/>
  <c r="S21" i="32"/>
  <c r="S22" i="32"/>
  <c r="F14" i="32" l="1"/>
  <c r="E14" i="32"/>
  <c r="X12" i="32" l="1"/>
  <c r="T22" i="32"/>
  <c r="T21" i="32"/>
  <c r="T14" i="32"/>
  <c r="T13" i="32"/>
  <c r="T12" i="32" l="1"/>
  <c r="S12" i="32"/>
  <c r="R12" i="32"/>
  <c r="F12" i="32"/>
</calcChain>
</file>

<file path=xl/sharedStrings.xml><?xml version="1.0" encoding="utf-8"?>
<sst xmlns="http://schemas.openxmlformats.org/spreadsheetml/2006/main" count="61" uniqueCount="55">
  <si>
    <t>FDP Form 6 - Trust Fund Utilization</t>
  </si>
  <si>
    <t>CONSOLIDATED QUARTERLY REPORT ON GOVERNMENT PROJECTS, PROGRAMS or ACTIVITIES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</si>
  <si>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</si>
  <si>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</si>
  <si>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</si>
  <si>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</si>
  <si>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</si>
  <si>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</si>
  <si>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</si>
  <si>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</si>
  <si>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</si>
  <si>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</si>
  <si>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</si>
  <si>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</si>
  <si>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</si>
  <si>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</si>
  <si>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Asingan, Pangasinan</t>
  </si>
  <si>
    <t>Public Plaza, Asingan, Pangasinan</t>
  </si>
  <si>
    <t>Public Market, Asingan, Pangasinan</t>
  </si>
  <si>
    <t>Construction of a Multi-Purpose Building at Poblacion West, Asingan, Pangasinan, funded under the Local Government Support Fund – Financial Assistance to Local Government Units (LGSF-FA to LGUs) and Support for Capital Outlays and Social Programs, Fiscal Year 2023, General Appropriations Act (GAA), Republic Act No. 11936</t>
  </si>
  <si>
    <t>Construction of Asingan Children's Park at the Public Plaza, Poblacion East, Asingan, Pangasinan</t>
  </si>
  <si>
    <t xml:space="preserve">Funds from DILG P1,800,000 (SGLG Incentive Fund) + LGU Counterpart P1,440,000 </t>
  </si>
  <si>
    <t>LGSF - FA ₱50M</t>
  </si>
  <si>
    <t>Macalong, Asingan, Pangasinan</t>
  </si>
  <si>
    <t>Construction of Farm to Market Road in Macalong, Asingan, Pangasinan</t>
  </si>
  <si>
    <t>for bidding - Funds from DILG -SGLG Incentive Fund 2024</t>
  </si>
  <si>
    <t>Funds from DILG-Regional Office 1 for the payment of SGLG Incentive Fund 2024  Dated 12/23/2024 LBP#1847800 OR#2111625</t>
  </si>
  <si>
    <t>Funds from Philippine Sports Commission (PSC) for Sponsorship Assistance for the conduct of their Sports Development Activities per BR No. 879-2024 Dated 12/9/2024 LBP#552290 OR#2111604</t>
  </si>
  <si>
    <t xml:space="preserve">Funds from DAR </t>
  </si>
  <si>
    <t>To payment of his contract for the fabrication of two (2) sets Fiber Glass Basketball Board for use at Barangay Bantog, Asingan, Pangasinan NTP: 03/10/2025 SWA: 03/18/2025 100%CP: 299,678.40</t>
  </si>
  <si>
    <t>To advance payment (Mobilization) of his contract for the concreting of Barangay Carosucan Norte Farm to Market Road  (Phase 2)</t>
  </si>
  <si>
    <t>To advance payment (Mobilization) of his contract for the concreting of Barangay Domanpot Farm to Market Road  (Phase 2)</t>
  </si>
  <si>
    <t>To advance payment (Mobilization) of his contract for the concreting of Barangay Cabalitian Farm to Market Road  (Phase 2)</t>
  </si>
  <si>
    <t>To advance payment (Mobilization) of his contract for the concreting of Barangay Sanchez Farm to Market Road  (Phase 2)</t>
  </si>
  <si>
    <t>To advance payment (Mobilization) of his contract for the concreting of Barangay Baro Farm to Market Road  (Phase 2)</t>
  </si>
  <si>
    <t>To advance payment (Mobilization) of his contract for the concreting of Barangay Carosucan Sur Farm to Market Road  (Phase 2)</t>
  </si>
  <si>
    <t>Funds from DAR (30M for 6FMR)</t>
  </si>
  <si>
    <t>Carosucan Norte, Asingan, Pangasinan</t>
  </si>
  <si>
    <t>Domanpot, Asingan, Pangasinan</t>
  </si>
  <si>
    <t>Cabalitian, Asingan, Pangasinan</t>
  </si>
  <si>
    <t>Sanchez, Asingan, Pangasinan</t>
  </si>
  <si>
    <t>Baro, Asingan, Pangasinan</t>
  </si>
  <si>
    <t>Carosucan Sur, Asingan, Pangasinan</t>
  </si>
  <si>
    <t>REGION:</t>
  </si>
  <si>
    <t>CALENDAR YEAR:</t>
  </si>
  <si>
    <t>PROVINCE:</t>
  </si>
  <si>
    <t>QUARTER:</t>
  </si>
  <si>
    <t>CITY/MUNICIPALITY:</t>
  </si>
  <si>
    <t xml:space="preserve">I </t>
  </si>
  <si>
    <t>PANGASINAN</t>
  </si>
  <si>
    <t>ASINGAN</t>
  </si>
  <si>
    <t>Local Budget Officer</t>
  </si>
  <si>
    <t>Local Accountant</t>
  </si>
  <si>
    <t>Local Chief Executive</t>
  </si>
  <si>
    <t>EMELY S. BADUA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</si>
</sst>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3"/>
      <color rgb="FF000000"/>
      <name val="Arial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43" fontId="4" fillId="0" borderId="0" xfId="1" applyFont="1" applyFill="1" applyAlignment="1">
      <alignment horizontal="center" vertical="center" wrapText="1"/>
    </xf>
    <xf numFmtId="43" fontId="3" fillId="0" borderId="0" xfId="1" applyFont="1" applyFill="1"/>
    <xf numFmtId="43" fontId="4" fillId="0" borderId="0" xfId="1" applyFont="1" applyFill="1"/>
    <xf numFmtId="43" fontId="6" fillId="0" borderId="1" xfId="1" applyFont="1" applyFill="1" applyBorder="1" applyAlignment="1">
      <alignment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9" fontId="6" fillId="0" borderId="0" xfId="2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vertical="center" wrapText="1"/>
    </xf>
    <xf numFmtId="43" fontId="9" fillId="0" borderId="0" xfId="1" applyFont="1" applyFill="1" applyAlignment="1">
      <alignment vertical="center" wrapText="1"/>
    </xf>
    <xf numFmtId="10" fontId="9" fillId="0" borderId="1" xfId="2" applyNumberFormat="1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1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4" fontId="9" fillId="0" borderId="0" xfId="0" applyNumberFormat="1" applyFont="1" applyFill="1" applyAlignment="1">
      <alignment vertical="center" wrapText="1"/>
    </xf>
    <xf numFmtId="43" fontId="9" fillId="0" borderId="0" xfId="0" applyNumberFormat="1" applyFont="1" applyFill="1" applyAlignment="1">
      <alignment vertical="center" wrapText="1"/>
    </xf>
    <xf numFmtId="14" fontId="9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4" fontId="6" fillId="0" borderId="0" xfId="0" quotePrefix="1" applyNumberFormat="1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12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4" xfId="0" applyFont="1" applyFill="1" applyBorder="1"/>
    <xf numFmtId="0" fontId="0" fillId="0" borderId="0" xfId="0" applyFill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Alignment="1"/>
    <xf numFmtId="0" fontId="3" fillId="0" borderId="0" xfId="0" applyFont="1" applyFill="1" applyAlignment="1"/>
    <xf numFmtId="0" fontId="13" fillId="0" borderId="0" xfId="0" applyFont="1" applyFill="1"/>
    <xf numFmtId="0" fontId="14" fillId="0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Fill="1" applyBorder="1"/>
    <xf numFmtId="43" fontId="3" fillId="0" borderId="0" xfId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31</xdr:row>
      <xdr:rowOff>116700</xdr:rowOff>
    </xdr:from>
    <xdr:to>
      <xdr:col>4</xdr:col>
      <xdr:colOff>511304</xdr:colOff>
      <xdr:row>32</xdr:row>
      <xdr:rowOff>127368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09656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6</xdr:col>
      <xdr:colOff>121425</xdr:colOff>
      <xdr:row>29</xdr:row>
      <xdr:rowOff>19050</xdr:rowOff>
    </xdr:from>
    <xdr:to>
      <xdr:col>7</xdr:col>
      <xdr:colOff>493665</xdr:colOff>
      <xdr:row>36</xdr:row>
      <xdr:rowOff>15243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325" y="10487025"/>
          <a:ext cx="1581915" cy="1348743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31</xdr:row>
      <xdr:rowOff>47625</xdr:rowOff>
    </xdr:from>
    <xdr:to>
      <xdr:col>0</xdr:col>
      <xdr:colOff>1386079</xdr:colOff>
      <xdr:row>32</xdr:row>
      <xdr:rowOff>192406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0896600"/>
          <a:ext cx="490729" cy="33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workbookViewId="0">
      <selection activeCell="D9" sqref="D9"/>
    </sheetView>
  </sheetViews>
  <sheetFormatPr defaultRowHeight="15" x14ac:dyDescent="0.25"/>
  <cols>
    <col min="1" max="1" width="36.28515625" style="14" customWidth="1"/>
    <col min="2" max="2" width="25.140625" style="14" customWidth="1"/>
    <col min="3" max="3" width="14.5703125" style="2" customWidth="1"/>
    <col min="4" max="4" width="14.5703125" style="16" customWidth="1"/>
    <col min="5" max="5" width="13.85546875" style="15" customWidth="1"/>
    <col min="6" max="6" width="15" style="15" customWidth="1"/>
    <col min="7" max="7" width="18.140625" style="2" customWidth="1"/>
    <col min="8" max="8" width="13" style="14" customWidth="1"/>
    <col min="9" max="9" width="27.140625" style="15" customWidth="1"/>
    <col min="10" max="10" width="13.7109375" style="2" hidden="1" customWidth="1"/>
    <col min="11" max="11" width="14.28515625" style="17" hidden="1" customWidth="1"/>
    <col min="12" max="12" width="9.5703125" style="14" hidden="1" customWidth="1"/>
    <col min="13" max="17" width="0" style="14" hidden="1" customWidth="1"/>
    <col min="18" max="18" width="9.5703125" style="14" hidden="1" customWidth="1"/>
    <col min="19" max="19" width="13.28515625" style="14" hidden="1" customWidth="1"/>
    <col min="20" max="20" width="13.7109375" style="14" hidden="1" customWidth="1"/>
    <col min="21" max="22" width="0" style="14" hidden="1" customWidth="1"/>
    <col min="23" max="23" width="9.42578125" style="14" hidden="1" customWidth="1"/>
    <col min="24" max="24" width="10.42578125" style="14" hidden="1" customWidth="1"/>
    <col min="25" max="16384" width="9.140625" style="14"/>
  </cols>
  <sheetData>
    <row r="1" spans="1:24" x14ac:dyDescent="0.25">
      <c r="A1" s="14" t="s">
        <v>0</v>
      </c>
    </row>
    <row r="3" spans="1:24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</row>
    <row r="4" spans="1:24" x14ac:dyDescent="0.25">
      <c r="A4" s="67"/>
      <c r="B4" s="67"/>
      <c r="C4" s="67"/>
      <c r="D4" s="67"/>
      <c r="E4" s="67"/>
      <c r="F4" s="67"/>
      <c r="G4" s="67"/>
      <c r="H4" s="67"/>
      <c r="I4" s="67"/>
    </row>
    <row r="6" spans="1:24" x14ac:dyDescent="0.25">
      <c r="A6" s="47" t="s">
        <v>43</v>
      </c>
      <c r="B6" s="48" t="s">
        <v>48</v>
      </c>
      <c r="C6" s="49"/>
      <c r="D6" s="49" t="s">
        <v>44</v>
      </c>
      <c r="E6" s="48">
        <v>2025</v>
      </c>
      <c r="F6" s="46"/>
      <c r="I6" s="46"/>
    </row>
    <row r="7" spans="1:24" x14ac:dyDescent="0.25">
      <c r="A7" s="50" t="s">
        <v>45</v>
      </c>
      <c r="B7" s="51" t="s">
        <v>49</v>
      </c>
      <c r="C7" s="51"/>
      <c r="D7" s="52" t="s">
        <v>46</v>
      </c>
      <c r="E7" s="51">
        <v>1</v>
      </c>
      <c r="F7" s="46"/>
      <c r="I7" s="46"/>
    </row>
    <row r="8" spans="1:24" x14ac:dyDescent="0.25">
      <c r="A8" s="50" t="s">
        <v>47</v>
      </c>
      <c r="B8" s="53" t="s">
        <v>50</v>
      </c>
      <c r="C8" s="53"/>
      <c r="D8" s="53"/>
      <c r="E8" s="53"/>
    </row>
    <row r="10" spans="1:24" s="19" customFormat="1" x14ac:dyDescent="0.25">
      <c r="A10" s="68" t="s">
        <v>2</v>
      </c>
      <c r="B10" s="68" t="s">
        <v>3</v>
      </c>
      <c r="C10" s="69" t="s">
        <v>4</v>
      </c>
      <c r="D10" s="70" t="s">
        <v>5</v>
      </c>
      <c r="E10" s="68" t="s">
        <v>6</v>
      </c>
      <c r="F10" s="68" t="s">
        <v>7</v>
      </c>
      <c r="G10" s="68"/>
      <c r="H10" s="68" t="s">
        <v>10</v>
      </c>
      <c r="I10" s="68" t="s">
        <v>11</v>
      </c>
      <c r="J10" s="1"/>
      <c r="K10" s="18"/>
    </row>
    <row r="11" spans="1:24" s="19" customFormat="1" ht="30" x14ac:dyDescent="0.25">
      <c r="A11" s="68"/>
      <c r="B11" s="68"/>
      <c r="C11" s="69"/>
      <c r="D11" s="70"/>
      <c r="E11" s="68"/>
      <c r="F11" s="20" t="s">
        <v>8</v>
      </c>
      <c r="G11" s="9" t="s">
        <v>9</v>
      </c>
      <c r="H11" s="68"/>
      <c r="I11" s="68"/>
      <c r="J11" s="1"/>
      <c r="K11" s="18"/>
    </row>
    <row r="12" spans="1:24" s="26" customFormat="1" ht="131.25" customHeight="1" x14ac:dyDescent="0.25">
      <c r="A12" s="21" t="s">
        <v>19</v>
      </c>
      <c r="B12" s="22" t="s">
        <v>18</v>
      </c>
      <c r="C12" s="10">
        <v>49999331.490000002</v>
      </c>
      <c r="D12" s="23">
        <v>45467</v>
      </c>
      <c r="E12" s="24">
        <v>45686</v>
      </c>
      <c r="F12" s="12">
        <f>G12/C12</f>
        <v>0.8999999999799998</v>
      </c>
      <c r="G12" s="10">
        <f>7499899.72+7801316.49+7691203.04+4149285.45+12780506.05+5077187.59</f>
        <v>44999398.340000004</v>
      </c>
      <c r="H12" s="22"/>
      <c r="I12" s="22" t="s">
        <v>22</v>
      </c>
      <c r="J12" s="11"/>
      <c r="K12" s="25"/>
      <c r="R12" s="27">
        <f t="shared" ref="R12" si="0">G12-C12</f>
        <v>-4999933.1499999985</v>
      </c>
      <c r="S12" s="28">
        <f>C12-G12</f>
        <v>4999933.1499999985</v>
      </c>
      <c r="T12" s="11">
        <f>C12-G12</f>
        <v>4999933.1499999985</v>
      </c>
      <c r="W12" s="29">
        <v>45506</v>
      </c>
      <c r="X12" s="29">
        <f>W12+180</f>
        <v>45686</v>
      </c>
    </row>
    <row r="13" spans="1:24" s="26" customFormat="1" ht="67.5" customHeight="1" x14ac:dyDescent="0.25">
      <c r="A13" s="21" t="s">
        <v>20</v>
      </c>
      <c r="B13" s="22" t="s">
        <v>17</v>
      </c>
      <c r="C13" s="10">
        <v>3240000</v>
      </c>
      <c r="D13" s="23">
        <v>45457</v>
      </c>
      <c r="E13" s="23">
        <v>45629</v>
      </c>
      <c r="F13" s="12">
        <v>1</v>
      </c>
      <c r="G13" s="10">
        <f>1446808.27+1793191.73</f>
        <v>3240000</v>
      </c>
      <c r="H13" s="22"/>
      <c r="I13" s="22" t="s">
        <v>21</v>
      </c>
      <c r="J13" s="11"/>
      <c r="K13" s="25"/>
      <c r="R13" s="27"/>
      <c r="S13" s="28">
        <f t="shared" ref="S13:S22" si="1">C13-G13</f>
        <v>0</v>
      </c>
      <c r="T13" s="11">
        <f t="shared" ref="T13:T22" si="2">C13-G13</f>
        <v>0</v>
      </c>
    </row>
    <row r="14" spans="1:24" s="36" customFormat="1" ht="33" customHeight="1" x14ac:dyDescent="0.25">
      <c r="A14" s="30" t="s">
        <v>24</v>
      </c>
      <c r="B14" s="31" t="s">
        <v>23</v>
      </c>
      <c r="C14" s="4">
        <v>26995756.09</v>
      </c>
      <c r="D14" s="32">
        <v>45609</v>
      </c>
      <c r="E14" s="33">
        <f>D14+264</f>
        <v>45873</v>
      </c>
      <c r="F14" s="13">
        <f>G14/C14</f>
        <v>1</v>
      </c>
      <c r="G14" s="4">
        <f>13283607.9+8701990.81+5010157.38</f>
        <v>26995756.09</v>
      </c>
      <c r="H14" s="31"/>
      <c r="I14" s="31" t="s">
        <v>28</v>
      </c>
      <c r="J14" s="6"/>
      <c r="K14" s="34"/>
      <c r="L14" s="35"/>
      <c r="S14" s="28">
        <f t="shared" si="1"/>
        <v>0</v>
      </c>
      <c r="T14" s="11">
        <f t="shared" si="2"/>
        <v>0</v>
      </c>
    </row>
    <row r="15" spans="1:24" s="26" customFormat="1" ht="51" x14ac:dyDescent="0.25">
      <c r="A15" s="37" t="s">
        <v>30</v>
      </c>
      <c r="B15" s="22" t="s">
        <v>37</v>
      </c>
      <c r="C15" s="10">
        <v>4912500</v>
      </c>
      <c r="D15" s="23">
        <v>45699</v>
      </c>
      <c r="E15" s="38">
        <f>D15+55</f>
        <v>45754</v>
      </c>
      <c r="F15" s="12">
        <v>0</v>
      </c>
      <c r="G15" s="10">
        <v>736875</v>
      </c>
      <c r="H15" s="22"/>
      <c r="I15" s="22" t="s">
        <v>36</v>
      </c>
      <c r="J15" s="11"/>
      <c r="K15" s="25"/>
      <c r="S15" s="28"/>
      <c r="T15" s="11"/>
    </row>
    <row r="16" spans="1:24" s="26" customFormat="1" ht="38.25" x14ac:dyDescent="0.25">
      <c r="A16" s="37" t="s">
        <v>31</v>
      </c>
      <c r="B16" s="22" t="s">
        <v>38</v>
      </c>
      <c r="C16" s="10">
        <v>4912500</v>
      </c>
      <c r="D16" s="23">
        <v>45699</v>
      </c>
      <c r="E16" s="38">
        <f t="shared" ref="E16:E20" si="3">D16+55</f>
        <v>45754</v>
      </c>
      <c r="F16" s="12">
        <v>0</v>
      </c>
      <c r="G16" s="10">
        <v>736875</v>
      </c>
      <c r="H16" s="22"/>
      <c r="I16" s="22" t="s">
        <v>36</v>
      </c>
      <c r="J16" s="11"/>
      <c r="K16" s="25"/>
      <c r="S16" s="28"/>
      <c r="T16" s="11"/>
    </row>
    <row r="17" spans="1:20" s="26" customFormat="1" ht="38.25" x14ac:dyDescent="0.25">
      <c r="A17" s="37" t="s">
        <v>32</v>
      </c>
      <c r="B17" s="22" t="s">
        <v>39</v>
      </c>
      <c r="C17" s="10">
        <v>4912500</v>
      </c>
      <c r="D17" s="23">
        <v>45699</v>
      </c>
      <c r="E17" s="38">
        <f t="shared" si="3"/>
        <v>45754</v>
      </c>
      <c r="F17" s="12">
        <v>0</v>
      </c>
      <c r="G17" s="10">
        <v>736875</v>
      </c>
      <c r="H17" s="22"/>
      <c r="I17" s="22" t="s">
        <v>36</v>
      </c>
      <c r="J17" s="11"/>
      <c r="K17" s="25"/>
      <c r="S17" s="28"/>
      <c r="T17" s="11"/>
    </row>
    <row r="18" spans="1:20" s="26" customFormat="1" ht="38.25" x14ac:dyDescent="0.25">
      <c r="A18" s="37" t="s">
        <v>33</v>
      </c>
      <c r="B18" s="22" t="s">
        <v>40</v>
      </c>
      <c r="C18" s="10">
        <v>4912500</v>
      </c>
      <c r="D18" s="23">
        <v>45699</v>
      </c>
      <c r="E18" s="38">
        <f t="shared" si="3"/>
        <v>45754</v>
      </c>
      <c r="F18" s="12">
        <v>0</v>
      </c>
      <c r="G18" s="10">
        <v>736875</v>
      </c>
      <c r="H18" s="22"/>
      <c r="I18" s="22" t="s">
        <v>36</v>
      </c>
      <c r="J18" s="11"/>
      <c r="K18" s="25"/>
      <c r="S18" s="28"/>
      <c r="T18" s="11"/>
    </row>
    <row r="19" spans="1:20" s="26" customFormat="1" ht="38.25" x14ac:dyDescent="0.25">
      <c r="A19" s="37" t="s">
        <v>34</v>
      </c>
      <c r="B19" s="22" t="s">
        <v>41</v>
      </c>
      <c r="C19" s="10">
        <v>4912500</v>
      </c>
      <c r="D19" s="23">
        <v>45699</v>
      </c>
      <c r="E19" s="38">
        <f t="shared" si="3"/>
        <v>45754</v>
      </c>
      <c r="F19" s="12">
        <v>0</v>
      </c>
      <c r="G19" s="10">
        <v>736875</v>
      </c>
      <c r="H19" s="22"/>
      <c r="I19" s="22" t="s">
        <v>36</v>
      </c>
      <c r="J19" s="11"/>
      <c r="K19" s="25"/>
      <c r="S19" s="28"/>
      <c r="T19" s="11"/>
    </row>
    <row r="20" spans="1:20" s="26" customFormat="1" ht="51" x14ac:dyDescent="0.25">
      <c r="A20" s="37" t="s">
        <v>35</v>
      </c>
      <c r="B20" s="22" t="s">
        <v>42</v>
      </c>
      <c r="C20" s="10">
        <v>4912500</v>
      </c>
      <c r="D20" s="23">
        <v>45699</v>
      </c>
      <c r="E20" s="38">
        <f t="shared" si="3"/>
        <v>45754</v>
      </c>
      <c r="F20" s="12">
        <v>0</v>
      </c>
      <c r="G20" s="10">
        <v>736875</v>
      </c>
      <c r="H20" s="22"/>
      <c r="I20" s="22" t="s">
        <v>36</v>
      </c>
      <c r="J20" s="11"/>
      <c r="K20" s="25"/>
      <c r="S20" s="28"/>
      <c r="T20" s="11"/>
    </row>
    <row r="21" spans="1:20" s="26" customFormat="1" ht="51" x14ac:dyDescent="0.25">
      <c r="A21" s="37" t="s">
        <v>26</v>
      </c>
      <c r="B21" s="22" t="s">
        <v>16</v>
      </c>
      <c r="C21" s="10">
        <v>1153000</v>
      </c>
      <c r="D21" s="23"/>
      <c r="E21" s="38"/>
      <c r="F21" s="12"/>
      <c r="G21" s="10"/>
      <c r="H21" s="22"/>
      <c r="I21" s="22" t="s">
        <v>25</v>
      </c>
      <c r="J21" s="11"/>
      <c r="K21" s="25"/>
      <c r="S21" s="28">
        <f t="shared" si="1"/>
        <v>1153000</v>
      </c>
      <c r="T21" s="11">
        <f t="shared" si="2"/>
        <v>1153000</v>
      </c>
    </row>
    <row r="22" spans="1:20" s="26" customFormat="1" ht="76.5" x14ac:dyDescent="0.25">
      <c r="A22" s="37" t="s">
        <v>29</v>
      </c>
      <c r="B22" s="22" t="s">
        <v>16</v>
      </c>
      <c r="C22" s="10">
        <v>299678.40000000002</v>
      </c>
      <c r="D22" s="23">
        <v>45726</v>
      </c>
      <c r="E22" s="38">
        <v>45734</v>
      </c>
      <c r="F22" s="12">
        <v>1</v>
      </c>
      <c r="G22" s="10">
        <v>299678.40000000002</v>
      </c>
      <c r="H22" s="22"/>
      <c r="I22" s="39" t="s">
        <v>27</v>
      </c>
      <c r="J22" s="11"/>
      <c r="K22" s="25"/>
      <c r="S22" s="28">
        <f t="shared" si="1"/>
        <v>0</v>
      </c>
      <c r="T22" s="11">
        <f t="shared" si="2"/>
        <v>0</v>
      </c>
    </row>
    <row r="23" spans="1:20" s="36" customFormat="1" hidden="1" x14ac:dyDescent="0.25">
      <c r="A23" s="30"/>
      <c r="B23" s="31"/>
      <c r="C23" s="4"/>
      <c r="D23" s="32"/>
      <c r="E23" s="33"/>
      <c r="F23" s="5"/>
      <c r="G23" s="4"/>
      <c r="H23" s="31"/>
      <c r="I23" s="31"/>
      <c r="J23" s="6"/>
      <c r="K23" s="34"/>
      <c r="L23" s="35"/>
    </row>
    <row r="24" spans="1:20" s="36" customFormat="1" hidden="1" x14ac:dyDescent="0.25">
      <c r="A24" s="30"/>
      <c r="B24" s="31"/>
      <c r="C24" s="4"/>
      <c r="D24" s="32"/>
      <c r="E24" s="33"/>
      <c r="F24" s="5"/>
      <c r="G24" s="4"/>
      <c r="H24" s="31"/>
      <c r="I24" s="31"/>
      <c r="J24" s="6"/>
      <c r="K24" s="34"/>
      <c r="L24" s="35"/>
    </row>
    <row r="25" spans="1:20" s="36" customFormat="1" hidden="1" x14ac:dyDescent="0.25">
      <c r="A25" s="30"/>
      <c r="B25" s="31"/>
      <c r="C25" s="4"/>
      <c r="D25" s="32"/>
      <c r="E25" s="33"/>
      <c r="F25" s="5"/>
      <c r="G25" s="4"/>
      <c r="H25" s="31"/>
      <c r="I25" s="31"/>
      <c r="J25" s="6"/>
      <c r="K25" s="34"/>
      <c r="L25" s="35"/>
    </row>
    <row r="26" spans="1:20" s="36" customFormat="1" hidden="1" x14ac:dyDescent="0.25">
      <c r="A26" s="30"/>
      <c r="B26" s="31"/>
      <c r="C26" s="4"/>
      <c r="D26" s="32"/>
      <c r="E26" s="33"/>
      <c r="F26" s="5"/>
      <c r="G26" s="4"/>
      <c r="H26" s="31"/>
      <c r="I26" s="31"/>
      <c r="J26" s="6"/>
      <c r="K26" s="34"/>
      <c r="L26" s="35"/>
    </row>
    <row r="27" spans="1:20" s="36" customFormat="1" hidden="1" x14ac:dyDescent="0.25">
      <c r="A27" s="30"/>
      <c r="B27" s="31"/>
      <c r="C27" s="4"/>
      <c r="D27" s="32"/>
      <c r="E27" s="33"/>
      <c r="F27" s="5"/>
      <c r="G27" s="4"/>
      <c r="H27" s="31"/>
      <c r="I27" s="31"/>
      <c r="J27" s="6"/>
      <c r="K27" s="34"/>
      <c r="L27" s="35"/>
    </row>
    <row r="28" spans="1:20" s="36" customFormat="1" x14ac:dyDescent="0.25">
      <c r="A28" s="40"/>
      <c r="B28" s="41"/>
      <c r="C28" s="7"/>
      <c r="D28" s="42"/>
      <c r="E28" s="43"/>
      <c r="F28" s="8"/>
      <c r="G28" s="7"/>
      <c r="H28" s="41"/>
      <c r="I28" s="41"/>
      <c r="J28" s="6"/>
      <c r="K28" s="34"/>
      <c r="L28" s="35"/>
    </row>
    <row r="29" spans="1:20" x14ac:dyDescent="0.25">
      <c r="A29" s="14" t="s">
        <v>12</v>
      </c>
    </row>
    <row r="30" spans="1:20" x14ac:dyDescent="0.25">
      <c r="A30" s="14" t="s">
        <v>13</v>
      </c>
    </row>
    <row r="33" spans="1:11" s="45" customFormat="1" ht="16.5" x14ac:dyDescent="0.25">
      <c r="A33" s="57" t="s">
        <v>54</v>
      </c>
      <c r="B33" s="14"/>
      <c r="C33" s="56"/>
      <c r="D33" s="66" t="s">
        <v>14</v>
      </c>
      <c r="E33" s="66"/>
      <c r="F33" s="48"/>
      <c r="G33" s="66" t="s">
        <v>15</v>
      </c>
      <c r="H33" s="66"/>
      <c r="I33" s="54"/>
      <c r="J33" s="3"/>
      <c r="K33" s="44"/>
    </row>
    <row r="34" spans="1:11" x14ac:dyDescent="0.25">
      <c r="A34" s="58" t="s">
        <v>51</v>
      </c>
      <c r="B34" s="59"/>
      <c r="C34" s="60"/>
      <c r="D34" s="65" t="s">
        <v>52</v>
      </c>
      <c r="E34" s="65"/>
      <c r="F34" s="60"/>
      <c r="G34" s="65" t="s">
        <v>53</v>
      </c>
      <c r="H34" s="65"/>
      <c r="I34" s="55"/>
    </row>
    <row r="35" spans="1:11" x14ac:dyDescent="0.25">
      <c r="A35" s="61"/>
      <c r="B35" s="61"/>
      <c r="C35" s="62"/>
      <c r="D35" s="63"/>
      <c r="E35" s="64"/>
      <c r="F35" s="64"/>
      <c r="G35" s="62"/>
      <c r="H35" s="61"/>
    </row>
  </sheetData>
  <sheetProtection password="C1B6" sheet="1" objects="1" scenarios="1"/>
  <mergeCells count="14">
    <mergeCell ref="D34:E34"/>
    <mergeCell ref="G34:H34"/>
    <mergeCell ref="D33:E33"/>
    <mergeCell ref="A3:I3"/>
    <mergeCell ref="A4:I4"/>
    <mergeCell ref="A10:A11"/>
    <mergeCell ref="B10:B11"/>
    <mergeCell ref="C10:C11"/>
    <mergeCell ref="D10:D11"/>
    <mergeCell ref="E10:E11"/>
    <mergeCell ref="F10:G10"/>
    <mergeCell ref="H10:H11"/>
    <mergeCell ref="I10:I11"/>
    <mergeCell ref="G33:H33"/>
  </mergeCells>
  <pageMargins left="0.70866141732283505" right="0.70866141732283505" top="0.74803149606299202" bottom="0.511811023622047" header="0.31496062992126" footer="0.31496062992126"/>
  <pageSetup paperSize="132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TFU 1ST qtr 2025</vt:lpstr>
      <vt:lpstr>'TFU 1ST qtr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User</cp:lastModifiedBy>
  <cp:lastPrinted>2025-05-07T08:59:47Z</cp:lastPrinted>
  <dcterms:created xsi:type="dcterms:W3CDTF">2014-03-05T07:09:00Z</dcterms:created>
  <dcterms:modified xsi:type="dcterms:W3CDTF">2025-06-10T01:17:40Z</dcterms:modified>
</cp:coreProperties>
</file>