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296" windowWidth="11805" windowHeight="11700" activeTab="0"/>
  </bookViews>
  <sheets>
    <sheet name="Consolidated " sheetId="1" r:id="rId1"/>
    <sheet name="Fund 101" sheetId="2" r:id="rId2"/>
    <sheet name="Fund 221 SEF" sheetId="3" r:id="rId3"/>
    <sheet name="Fund 401 TF" sheetId="4" r:id="rId4"/>
    <sheet name="Barangay" sheetId="5" state="hidden" r:id="rId5"/>
  </sheets>
  <definedNames>
    <definedName name="_xlnm.Print_Area" localSheetId="4">'Barangay'!$A$1:$R$59</definedName>
    <definedName name="_xlnm.Print_Area" localSheetId="0">'Consolidated '!$A$1:$P$63</definedName>
    <definedName name="_xlnm.Print_Area" localSheetId="1">'Fund 101'!$A$1:$P$63</definedName>
    <definedName name="_xlnm.Print_Area" localSheetId="2">'Fund 221 SEF'!$A$2:$P$62</definedName>
    <definedName name="_xlnm.Print_Area" localSheetId="3">'Fund 401 TF'!$A$3:$P$62</definedName>
  </definedNames>
  <calcPr fullCalcOnLoad="1"/>
</workbook>
</file>

<file path=xl/comments2.xml><?xml version="1.0" encoding="utf-8"?>
<comments xmlns="http://schemas.openxmlformats.org/spreadsheetml/2006/main">
  <authors>
    <author>dell</author>
  </authors>
  <commentList>
    <comment ref="I31" authorId="0">
      <text>
        <r>
          <rPr>
            <sz val="9"/>
            <rFont val="Tahoma"/>
            <family val="2"/>
          </rPr>
          <t xml:space="preserve">Sold FX OR#2600739 dated 6/6/2017 - P27,000.00
</t>
        </r>
      </text>
    </comment>
    <comment ref="O31" authorId="0">
      <text>
        <r>
          <rPr>
            <b/>
            <sz val="9"/>
            <rFont val="Tahoma"/>
            <family val="2"/>
          </rPr>
          <t>Sold Revo SFH-309 OR#3200948 dated 12/4/2017 - P46,000.00; Backhoe ?OR#3380344 dated 12/7/2017 - P201,000.00</t>
        </r>
      </text>
    </comment>
  </commentList>
</comments>
</file>

<file path=xl/comments4.xml><?xml version="1.0" encoding="utf-8"?>
<comments xmlns="http://schemas.openxmlformats.org/spreadsheetml/2006/main">
  <authors>
    <author>dell</author>
  </authors>
  <commentList>
    <comment ref="E35" authorId="0">
      <text>
        <r>
          <rPr>
            <b/>
            <sz val="9"/>
            <rFont val="Tahoma"/>
            <family val="2"/>
          </rPr>
          <t>RHU from DOH</t>
        </r>
      </text>
    </comment>
    <comment ref="F35" authorId="0">
      <text>
        <r>
          <rPr>
            <b/>
            <sz val="9"/>
            <rFont val="Tahoma"/>
            <family val="2"/>
          </rPr>
          <t>Multi Purpose Bldg from DPWH</t>
        </r>
      </text>
    </comment>
  </commentList>
</comments>
</file>

<file path=xl/sharedStrings.xml><?xml version="1.0" encoding="utf-8"?>
<sst xmlns="http://schemas.openxmlformats.org/spreadsheetml/2006/main" count="400" uniqueCount="67">
  <si>
    <t>Republic of the Philippines</t>
  </si>
  <si>
    <t>Asingan, Pangasinan</t>
  </si>
  <si>
    <t>STATEMENT OF CASH FLOWS</t>
  </si>
  <si>
    <t>Cash Flow from Operating Activities</t>
  </si>
  <si>
    <t xml:space="preserve">   </t>
  </si>
  <si>
    <t>Cash Inflows:</t>
  </si>
  <si>
    <t>Total Cash Inflows</t>
  </si>
  <si>
    <t>Cash Outflows:</t>
  </si>
  <si>
    <t>Total Cash Outflows</t>
  </si>
  <si>
    <t>August</t>
  </si>
  <si>
    <t>September</t>
  </si>
  <si>
    <t>Total</t>
  </si>
  <si>
    <t xml:space="preserve"> CONSOLIDATED STATEMENT OF CASH FLOWS</t>
  </si>
  <si>
    <t>October</t>
  </si>
  <si>
    <t>December</t>
  </si>
  <si>
    <t>Cash Flow from Investing Activities</t>
  </si>
  <si>
    <t>Net Cash Flow from Investing Activities</t>
  </si>
  <si>
    <t>April</t>
  </si>
  <si>
    <t>May</t>
  </si>
  <si>
    <t>June</t>
  </si>
  <si>
    <t>July</t>
  </si>
  <si>
    <t>November</t>
  </si>
  <si>
    <t>Net Cash Flow from operating Activities</t>
  </si>
  <si>
    <t>January</t>
  </si>
  <si>
    <t>February</t>
  </si>
  <si>
    <t>March</t>
  </si>
  <si>
    <t>MARJORIE V. TINTE</t>
  </si>
  <si>
    <t>Fund 221 SEF</t>
  </si>
  <si>
    <t>Fund 401 - Trust Fund</t>
  </si>
  <si>
    <t>Barangay</t>
  </si>
  <si>
    <t>Fund 101 - General Fund</t>
  </si>
  <si>
    <t>Province of Pangasinan</t>
  </si>
  <si>
    <t>MUNICIPALITY OF ASINGAN</t>
  </si>
  <si>
    <t>Collection from Taxpayers</t>
  </si>
  <si>
    <t>Share from Internal Revenue Collections</t>
  </si>
  <si>
    <t>Interest Income</t>
  </si>
  <si>
    <t>Receipt from Sale of goods and services</t>
  </si>
  <si>
    <t>Dividend Income</t>
  </si>
  <si>
    <t>Other Receipts</t>
  </si>
  <si>
    <t>Payments to Employees</t>
  </si>
  <si>
    <t>Payment to Suppliers/creditors</t>
  </si>
  <si>
    <t>Interest Expense</t>
  </si>
  <si>
    <t>Other Expenses</t>
  </si>
  <si>
    <t>From Sale of Property, Plant and Equipments</t>
  </si>
  <si>
    <t>From Sale of Debt Securities of Other Entities</t>
  </si>
  <si>
    <t>From Collection of Principal Loans to Other Entities</t>
  </si>
  <si>
    <t>To Purchase Property, Plant and Equipments</t>
  </si>
  <si>
    <t>To Purchase Debt Securities of Other Entities</t>
  </si>
  <si>
    <t>To Grant/Make Loans to Other Entities</t>
  </si>
  <si>
    <t>Cash Flow from Financing Activities</t>
  </si>
  <si>
    <t>From Issuance of Debt Securiteies</t>
  </si>
  <si>
    <t>From Acquisition of Loan</t>
  </si>
  <si>
    <t>Retirement/Redemption of Debt Securities</t>
  </si>
  <si>
    <t>Payment of Loan Amortization</t>
  </si>
  <si>
    <t>Municipal Accountant</t>
  </si>
  <si>
    <t>Net Increase/(Decreased) in Cash</t>
  </si>
  <si>
    <t>Net Cash Flow from Financing Activities</t>
  </si>
  <si>
    <t>Cash , Ending Balance</t>
  </si>
  <si>
    <t>Cash, Beginning Balance</t>
  </si>
  <si>
    <t>To Purchase Property, Plant and Equipments,Public Infrastructure</t>
  </si>
  <si>
    <t>Certified Correct:</t>
  </si>
  <si>
    <t>Noted by:</t>
  </si>
  <si>
    <t xml:space="preserve"> </t>
  </si>
  <si>
    <t>For the 4th Quarter Ended December, 2017</t>
  </si>
  <si>
    <t>ATTY. JOSHUA V. VIRAY</t>
  </si>
  <si>
    <t>Acting Municipal Mayor</t>
  </si>
  <si>
    <t>For the 1st Quarter Ended March 31, 2018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</si>
</sst>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?_);_(@_)"/>
    <numFmt numFmtId="181" formatCode="0_);\(0\)"/>
  </numFmts>
  <fonts count="4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b/>
      <u val="singleAccounting"/>
      <sz val="8"/>
      <name val="Verdana"/>
      <family val="2"/>
    </font>
    <font>
      <i/>
      <sz val="8"/>
      <name val="Verdana"/>
      <family val="2"/>
    </font>
    <font>
      <b/>
      <u val="single"/>
      <sz val="8"/>
      <name val="Verdana"/>
      <family val="2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3" fontId="1" fillId="0" borderId="0" xfId="42" applyFont="1" applyAlignment="1">
      <alignment/>
    </xf>
    <xf numFmtId="43" fontId="0" fillId="0" borderId="0" xfId="42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43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3" fontId="5" fillId="0" borderId="0" xfId="42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3" fontId="5" fillId="0" borderId="10" xfId="42" applyFont="1" applyBorder="1" applyAlignment="1">
      <alignment/>
    </xf>
    <xf numFmtId="43" fontId="6" fillId="0" borderId="10" xfId="42" applyFont="1" applyBorder="1" applyAlignment="1">
      <alignment/>
    </xf>
    <xf numFmtId="43" fontId="6" fillId="0" borderId="0" xfId="42" applyFont="1" applyBorder="1" applyAlignment="1">
      <alignment/>
    </xf>
    <xf numFmtId="0" fontId="5" fillId="0" borderId="0" xfId="0" applyFont="1" applyBorder="1" applyAlignment="1">
      <alignment/>
    </xf>
    <xf numFmtId="43" fontId="5" fillId="0" borderId="0" xfId="42" applyFont="1" applyBorder="1" applyAlignment="1">
      <alignment/>
    </xf>
    <xf numFmtId="43" fontId="8" fillId="0" borderId="0" xfId="42" applyFont="1" applyBorder="1" applyAlignment="1">
      <alignment/>
    </xf>
    <xf numFmtId="0" fontId="6" fillId="0" borderId="0" xfId="0" applyFont="1" applyBorder="1" applyAlignment="1">
      <alignment/>
    </xf>
    <xf numFmtId="39" fontId="5" fillId="0" borderId="0" xfId="0" applyNumberFormat="1" applyFont="1" applyAlignment="1">
      <alignment vertical="top"/>
    </xf>
    <xf numFmtId="0" fontId="9" fillId="0" borderId="0" xfId="0" applyFont="1" applyAlignment="1">
      <alignment/>
    </xf>
    <xf numFmtId="43" fontId="6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43" fontId="6" fillId="0" borderId="11" xfId="42" applyFont="1" applyBorder="1" applyAlignment="1">
      <alignment/>
    </xf>
    <xf numFmtId="43" fontId="6" fillId="0" borderId="12" xfId="42" applyFont="1" applyBorder="1" applyAlignment="1">
      <alignment/>
    </xf>
    <xf numFmtId="43" fontId="7" fillId="0" borderId="11" xfId="42" applyFont="1" applyBorder="1" applyAlignment="1">
      <alignment/>
    </xf>
    <xf numFmtId="43" fontId="11" fillId="0" borderId="0" xfId="42" applyFont="1" applyFill="1" applyAlignment="1">
      <alignment/>
    </xf>
    <xf numFmtId="43" fontId="1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3" fontId="5" fillId="0" borderId="0" xfId="42" applyFont="1" applyFill="1" applyAlignment="1">
      <alignment/>
    </xf>
    <xf numFmtId="43" fontId="5" fillId="0" borderId="10" xfId="42" applyFont="1" applyFill="1" applyBorder="1" applyAlignment="1">
      <alignment/>
    </xf>
    <xf numFmtId="43" fontId="6" fillId="0" borderId="10" xfId="42" applyFont="1" applyFill="1" applyBorder="1" applyAlignment="1">
      <alignment/>
    </xf>
    <xf numFmtId="43" fontId="7" fillId="0" borderId="11" xfId="42" applyFont="1" applyFill="1" applyBorder="1" applyAlignment="1">
      <alignment/>
    </xf>
    <xf numFmtId="43" fontId="8" fillId="0" borderId="0" xfId="42" applyFont="1" applyFill="1" applyBorder="1" applyAlignment="1">
      <alignment/>
    </xf>
    <xf numFmtId="43" fontId="6" fillId="0" borderId="0" xfId="42" applyFont="1" applyFill="1" applyBorder="1" applyAlignment="1">
      <alignment/>
    </xf>
    <xf numFmtId="43" fontId="5" fillId="0" borderId="0" xfId="42" applyFont="1" applyFill="1" applyBorder="1" applyAlignment="1">
      <alignment/>
    </xf>
    <xf numFmtId="43" fontId="6" fillId="0" borderId="12" xfId="42" applyFont="1" applyFill="1" applyBorder="1" applyAlignment="1">
      <alignment/>
    </xf>
    <xf numFmtId="43" fontId="6" fillId="0" borderId="11" xfId="42" applyFont="1" applyFill="1" applyBorder="1" applyAlignment="1">
      <alignment/>
    </xf>
    <xf numFmtId="43" fontId="5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3" fontId="0" fillId="0" borderId="0" xfId="42" applyFont="1" applyFill="1" applyAlignment="1">
      <alignment/>
    </xf>
    <xf numFmtId="43" fontId="1" fillId="0" borderId="0" xfId="42" applyFont="1" applyFill="1" applyAlignment="1">
      <alignment/>
    </xf>
    <xf numFmtId="43" fontId="6" fillId="0" borderId="0" xfId="42" applyFont="1" applyFill="1" applyAlignment="1">
      <alignment horizontal="center"/>
    </xf>
    <xf numFmtId="0" fontId="6" fillId="0" borderId="0" xfId="0" applyFont="1" applyFill="1" applyAlignment="1">
      <alignment/>
    </xf>
    <xf numFmtId="181" fontId="6" fillId="0" borderId="0" xfId="42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39" fontId="5" fillId="0" borderId="0" xfId="0" applyNumberFormat="1" applyFont="1" applyFill="1" applyAlignment="1">
      <alignment vertical="top"/>
    </xf>
    <xf numFmtId="43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43" fontId="6" fillId="0" borderId="0" xfId="42" applyFont="1" applyFill="1" applyAlignment="1">
      <alignment/>
    </xf>
    <xf numFmtId="0" fontId="9" fillId="0" borderId="0" xfId="0" applyFont="1" applyFill="1" applyAlignment="1">
      <alignment/>
    </xf>
    <xf numFmtId="43" fontId="9" fillId="0" borderId="0" xfId="42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5" fillId="0" borderId="11" xfId="42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4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42" applyFont="1" applyFill="1" applyAlignment="1">
      <alignment horizontal="center"/>
    </xf>
    <xf numFmtId="39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5" fillId="0" borderId="0" xfId="42" applyFont="1" applyFill="1" applyAlignment="1">
      <alignment horizontal="center"/>
    </xf>
    <xf numFmtId="0" fontId="0" fillId="0" borderId="0" xfId="0" applyFont="1" applyFill="1" applyBorder="1" applyAlignment="1">
      <alignment/>
    </xf>
    <xf numFmtId="43" fontId="6" fillId="0" borderId="10" xfId="42" applyFont="1" applyFill="1" applyBorder="1" applyAlignment="1">
      <alignment horizontal="center"/>
    </xf>
    <xf numFmtId="43" fontId="6" fillId="0" borderId="12" xfId="42" applyFont="1" applyFill="1" applyBorder="1" applyAlignment="1">
      <alignment horizontal="center"/>
    </xf>
    <xf numFmtId="43" fontId="9" fillId="0" borderId="0" xfId="42" applyFont="1" applyFill="1" applyAlignment="1">
      <alignment horizontal="center"/>
    </xf>
    <xf numFmtId="43" fontId="7" fillId="0" borderId="11" xfId="42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5" fillId="0" borderId="10" xfId="42" applyFont="1" applyFill="1" applyBorder="1" applyAlignment="1">
      <alignment horizontal="center"/>
    </xf>
    <xf numFmtId="43" fontId="5" fillId="0" borderId="0" xfId="42" applyFont="1" applyFill="1" applyBorder="1" applyAlignment="1">
      <alignment horizontal="center"/>
    </xf>
    <xf numFmtId="43" fontId="5" fillId="0" borderId="11" xfId="42" applyFont="1" applyFill="1" applyBorder="1" applyAlignment="1">
      <alignment horizontal="center"/>
    </xf>
    <xf numFmtId="43" fontId="6" fillId="0" borderId="11" xfId="42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3" fontId="6" fillId="0" borderId="10" xfId="42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43" fontId="9" fillId="0" borderId="0" xfId="42" applyFont="1" applyFill="1" applyBorder="1" applyAlignment="1">
      <alignment/>
    </xf>
    <xf numFmtId="43" fontId="0" fillId="0" borderId="0" xfId="42" applyFont="1" applyFill="1" applyBorder="1" applyAlignment="1">
      <alignment/>
    </xf>
    <xf numFmtId="43" fontId="6" fillId="0" borderId="13" xfId="0" applyNumberFormat="1" applyFont="1" applyFill="1" applyBorder="1" applyAlignment="1">
      <alignment horizontal="center"/>
    </xf>
    <xf numFmtId="43" fontId="5" fillId="0" borderId="13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43" fontId="5" fillId="0" borderId="0" xfId="42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3" fontId="1" fillId="0" borderId="0" xfId="42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81" fontId="6" fillId="0" borderId="0" xfId="42" applyNumberFormat="1" applyFont="1" applyFill="1" applyBorder="1" applyAlignment="1">
      <alignment horizontal="center"/>
    </xf>
    <xf numFmtId="43" fontId="6" fillId="0" borderId="0" xfId="42" applyFont="1" applyFill="1" applyBorder="1" applyAlignment="1">
      <alignment horizontal="center"/>
    </xf>
    <xf numFmtId="43" fontId="6" fillId="0" borderId="0" xfId="0" applyNumberFormat="1" applyFont="1" applyFill="1" applyBorder="1" applyAlignment="1">
      <alignment horizontal="center"/>
    </xf>
    <xf numFmtId="43" fontId="7" fillId="0" borderId="0" xfId="42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3" fontId="0" fillId="0" borderId="0" xfId="0" applyNumberFormat="1" applyFont="1" applyFill="1" applyBorder="1" applyAlignment="1">
      <alignment/>
    </xf>
    <xf numFmtId="43" fontId="11" fillId="0" borderId="0" xfId="42" applyFont="1" applyFill="1" applyBorder="1" applyAlignment="1">
      <alignment/>
    </xf>
    <xf numFmtId="181" fontId="6" fillId="0" borderId="0" xfId="42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3" fontId="5" fillId="0" borderId="0" xfId="42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514350</xdr:colOff>
      <xdr:row>59</xdr:row>
      <xdr:rowOff>133350</xdr:rowOff>
    </xdr:from>
    <xdr:to>
      <xdr:col>2</xdr:col>
      <xdr:colOff>1352550</xdr:colOff>
      <xdr:row>61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9134475"/>
          <a:ext cx="838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56</xdr:row>
      <xdr:rowOff>142875</xdr:rowOff>
    </xdr:from>
    <xdr:to>
      <xdr:col>15</xdr:col>
      <xdr:colOff>781050</xdr:colOff>
      <xdr:row>63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8715375"/>
          <a:ext cx="1562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704850</xdr:colOff>
      <xdr:row>59</xdr:row>
      <xdr:rowOff>133350</xdr:rowOff>
    </xdr:from>
    <xdr:to>
      <xdr:col>2</xdr:col>
      <xdr:colOff>1543050</xdr:colOff>
      <xdr:row>61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9001125"/>
          <a:ext cx="838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552450</xdr:colOff>
      <xdr:row>55</xdr:row>
      <xdr:rowOff>114300</xdr:rowOff>
    </xdr:from>
    <xdr:to>
      <xdr:col>15</xdr:col>
      <xdr:colOff>819150</xdr:colOff>
      <xdr:row>63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8439150"/>
          <a:ext cx="13620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571500</xdr:colOff>
      <xdr:row>58</xdr:row>
      <xdr:rowOff>152400</xdr:rowOff>
    </xdr:from>
    <xdr:to>
      <xdr:col>2</xdr:col>
      <xdr:colOff>1409700</xdr:colOff>
      <xdr:row>60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9210675"/>
          <a:ext cx="838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476250</xdr:colOff>
      <xdr:row>55</xdr:row>
      <xdr:rowOff>85725</xdr:rowOff>
    </xdr:from>
    <xdr:to>
      <xdr:col>15</xdr:col>
      <xdr:colOff>685800</xdr:colOff>
      <xdr:row>62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8743950"/>
          <a:ext cx="13620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504825</xdr:colOff>
      <xdr:row>58</xdr:row>
      <xdr:rowOff>142875</xdr:rowOff>
    </xdr:from>
    <xdr:to>
      <xdr:col>2</xdr:col>
      <xdr:colOff>1343025</xdr:colOff>
      <xdr:row>60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9058275"/>
          <a:ext cx="838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55</xdr:row>
      <xdr:rowOff>57150</xdr:rowOff>
    </xdr:from>
    <xdr:to>
      <xdr:col>15</xdr:col>
      <xdr:colOff>600075</xdr:colOff>
      <xdr:row>62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8572500"/>
          <a:ext cx="12858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63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4.421875" style="36" customWidth="1"/>
    <col min="2" max="2" width="5.421875" style="36" customWidth="1"/>
    <col min="3" max="3" width="37.7109375" style="36" customWidth="1"/>
    <col min="4" max="4" width="16.8515625" style="36" customWidth="1"/>
    <col min="5" max="5" width="17.7109375" style="36" customWidth="1"/>
    <col min="6" max="6" width="18.57421875" style="36" customWidth="1"/>
    <col min="7" max="7" width="16.57421875" style="36" hidden="1" customWidth="1"/>
    <col min="8" max="8" width="16.7109375" style="36" hidden="1" customWidth="1"/>
    <col min="9" max="9" width="18.140625" style="36" hidden="1" customWidth="1"/>
    <col min="10" max="10" width="16.57421875" style="36" hidden="1" customWidth="1"/>
    <col min="11" max="13" width="17.7109375" style="36" hidden="1" customWidth="1"/>
    <col min="14" max="14" width="17.421875" style="36" hidden="1" customWidth="1"/>
    <col min="15" max="15" width="16.7109375" style="36" hidden="1" customWidth="1"/>
    <col min="16" max="16" width="17.140625" style="36" customWidth="1"/>
    <col min="17" max="17" width="0.42578125" style="36" customWidth="1"/>
    <col min="18" max="18" width="16.00390625" style="74" customWidth="1"/>
    <col min="19" max="19" width="14.8515625" style="74" customWidth="1"/>
    <col min="20" max="21" width="16.00390625" style="74" customWidth="1"/>
    <col min="22" max="22" width="17.28125" style="74" customWidth="1"/>
    <col min="23" max="69" width="9.140625" style="80" customWidth="1"/>
    <col min="70" max="16384" width="9.140625" style="36" customWidth="1"/>
  </cols>
  <sheetData>
    <row r="1" spans="1:22" ht="1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90"/>
      <c r="R1" s="90"/>
      <c r="S1" s="90"/>
      <c r="T1" s="90"/>
      <c r="U1" s="90"/>
      <c r="V1" s="90"/>
    </row>
    <row r="2" spans="1:22" ht="15">
      <c r="A2" s="119" t="s">
        <v>31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90"/>
      <c r="R2" s="90"/>
      <c r="S2" s="90"/>
      <c r="T2" s="90"/>
      <c r="U2" s="90"/>
      <c r="V2" s="90"/>
    </row>
    <row r="3" spans="1:22" ht="15">
      <c r="A3" s="119" t="s">
        <v>32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90"/>
      <c r="R3" s="90"/>
      <c r="S3" s="90"/>
      <c r="T3" s="90"/>
      <c r="U3" s="90"/>
      <c r="V3" s="90"/>
    </row>
    <row r="4" spans="1:22" ht="15">
      <c r="A4" s="119" t="s">
        <v>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90"/>
      <c r="R4" s="90"/>
      <c r="S4" s="90"/>
      <c r="T4" s="90"/>
      <c r="U4" s="90"/>
      <c r="V4" s="90"/>
    </row>
    <row r="5" spans="1:16" ht="1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22" ht="15.75">
      <c r="A6" s="120" t="s">
        <v>12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91"/>
      <c r="R6" s="91"/>
      <c r="S6" s="91"/>
      <c r="T6" s="91"/>
      <c r="U6" s="91"/>
      <c r="V6" s="91"/>
    </row>
    <row r="7" spans="1:22" ht="15.75">
      <c r="A7" s="120" t="s">
        <v>66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91"/>
      <c r="R7" s="91"/>
      <c r="S7" s="91"/>
      <c r="T7" s="91"/>
      <c r="U7" s="91"/>
      <c r="V7" s="91"/>
    </row>
    <row r="8" spans="1:22" ht="12.7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</row>
    <row r="9" spans="1:17" ht="12.7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</row>
    <row r="11" spans="1:69" s="38" customFormat="1" ht="12.75" customHeight="1">
      <c r="A11" s="55" t="s">
        <v>3</v>
      </c>
      <c r="P11" s="39">
        <v>2018</v>
      </c>
      <c r="R11" s="56"/>
      <c r="S11" s="56"/>
      <c r="T11" s="56"/>
      <c r="U11" s="56"/>
      <c r="V11" s="56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</row>
    <row r="12" spans="1:69" s="38" customFormat="1" ht="10.5">
      <c r="A12" s="38" t="s">
        <v>4</v>
      </c>
      <c r="B12" s="57" t="s">
        <v>5</v>
      </c>
      <c r="D12" s="39" t="s">
        <v>23</v>
      </c>
      <c r="E12" s="39" t="s">
        <v>24</v>
      </c>
      <c r="F12" s="39" t="s">
        <v>25</v>
      </c>
      <c r="G12" s="39" t="s">
        <v>17</v>
      </c>
      <c r="H12" s="39" t="s">
        <v>18</v>
      </c>
      <c r="I12" s="39" t="s">
        <v>19</v>
      </c>
      <c r="J12" s="39" t="s">
        <v>20</v>
      </c>
      <c r="K12" s="39" t="s">
        <v>9</v>
      </c>
      <c r="L12" s="39" t="s">
        <v>10</v>
      </c>
      <c r="M12" s="39" t="s">
        <v>13</v>
      </c>
      <c r="N12" s="39" t="s">
        <v>21</v>
      </c>
      <c r="O12" s="39" t="s">
        <v>14</v>
      </c>
      <c r="P12" s="39"/>
      <c r="R12" s="79"/>
      <c r="S12" s="79"/>
      <c r="T12" s="79"/>
      <c r="U12" s="79"/>
      <c r="V12" s="79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</row>
    <row r="13" spans="3:69" s="38" customFormat="1" ht="10.5">
      <c r="C13" s="38" t="s">
        <v>33</v>
      </c>
      <c r="D13" s="40">
        <v>6185968.730000002</v>
      </c>
      <c r="E13" s="40">
        <v>2192955.2300000004</v>
      </c>
      <c r="F13" s="40">
        <v>3386202.04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11765126.000000004</v>
      </c>
      <c r="R13" s="79"/>
      <c r="S13" s="79"/>
      <c r="T13" s="79"/>
      <c r="U13" s="79"/>
      <c r="V13" s="79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</row>
    <row r="14" spans="3:69" s="38" customFormat="1" ht="10.5">
      <c r="C14" s="38" t="s">
        <v>34</v>
      </c>
      <c r="D14" s="40">
        <v>10482141</v>
      </c>
      <c r="E14" s="40">
        <v>10482141</v>
      </c>
      <c r="F14" s="40">
        <v>10482141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31446423</v>
      </c>
      <c r="R14" s="79"/>
      <c r="S14" s="79"/>
      <c r="T14" s="79"/>
      <c r="U14" s="79"/>
      <c r="V14" s="79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</row>
    <row r="15" spans="3:69" s="38" customFormat="1" ht="10.5">
      <c r="C15" s="38" t="s">
        <v>36</v>
      </c>
      <c r="D15" s="40">
        <v>2386095.13</v>
      </c>
      <c r="E15" s="40">
        <v>1069705.7000000002</v>
      </c>
      <c r="F15" s="40">
        <v>1033080.0199999999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4488880.85</v>
      </c>
      <c r="R15" s="79"/>
      <c r="S15" s="79"/>
      <c r="T15" s="79"/>
      <c r="U15" s="79"/>
      <c r="V15" s="79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</row>
    <row r="16" spans="3:69" s="38" customFormat="1" ht="10.5">
      <c r="C16" s="38" t="s">
        <v>35</v>
      </c>
      <c r="D16" s="40">
        <v>14041.87</v>
      </c>
      <c r="E16" s="40">
        <v>10573.73</v>
      </c>
      <c r="F16" s="40">
        <v>53816.14000000026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78431.74000000025</v>
      </c>
      <c r="R16" s="79"/>
      <c r="S16" s="79"/>
      <c r="T16" s="79"/>
      <c r="U16" s="79"/>
      <c r="V16" s="79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</row>
    <row r="17" spans="3:69" s="38" customFormat="1" ht="10.5">
      <c r="C17" s="38" t="s">
        <v>37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R17" s="79"/>
      <c r="S17" s="79"/>
      <c r="T17" s="79"/>
      <c r="U17" s="79"/>
      <c r="V17" s="79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</row>
    <row r="18" spans="3:69" s="38" customFormat="1" ht="10.5">
      <c r="C18" s="38" t="s">
        <v>38</v>
      </c>
      <c r="D18" s="40">
        <v>19444.46</v>
      </c>
      <c r="E18" s="40">
        <v>1750654.76</v>
      </c>
      <c r="F18" s="40">
        <v>1994348.21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3764447.4299999997</v>
      </c>
      <c r="R18" s="79"/>
      <c r="S18" s="79"/>
      <c r="T18" s="79"/>
      <c r="U18" s="79"/>
      <c r="V18" s="79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</row>
    <row r="19" spans="3:69" s="38" customFormat="1" ht="12.75" customHeight="1">
      <c r="C19" s="39" t="s">
        <v>6</v>
      </c>
      <c r="D19" s="59">
        <v>19087691.190000005</v>
      </c>
      <c r="E19" s="59">
        <v>15506030.42</v>
      </c>
      <c r="F19" s="59">
        <v>16949587.41</v>
      </c>
      <c r="G19" s="59">
        <v>0</v>
      </c>
      <c r="H19" s="59">
        <v>0</v>
      </c>
      <c r="I19" s="59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2">
        <v>51543309.02</v>
      </c>
      <c r="R19" s="79"/>
      <c r="S19" s="79"/>
      <c r="T19" s="79"/>
      <c r="U19" s="79"/>
      <c r="V19" s="81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</row>
    <row r="20" spans="2:69" s="38" customFormat="1" ht="14.25" customHeight="1">
      <c r="B20" s="57" t="s">
        <v>7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R20" s="79"/>
      <c r="S20" s="79"/>
      <c r="T20" s="79"/>
      <c r="U20" s="79"/>
      <c r="V20" s="79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</row>
    <row r="21" spans="3:69" s="38" customFormat="1" ht="10.5">
      <c r="C21" s="38" t="s">
        <v>40</v>
      </c>
      <c r="D21" s="40">
        <v>4942653.63</v>
      </c>
      <c r="E21" s="40">
        <v>3564870.2999999993</v>
      </c>
      <c r="F21" s="40">
        <v>5001782.379999999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13509306.309999999</v>
      </c>
      <c r="R21" s="79"/>
      <c r="S21" s="79"/>
      <c r="T21" s="79"/>
      <c r="U21" s="79"/>
      <c r="V21" s="79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</row>
    <row r="22" spans="3:69" s="38" customFormat="1" ht="10.5">
      <c r="C22" s="38" t="s">
        <v>39</v>
      </c>
      <c r="D22" s="40">
        <v>701003.8</v>
      </c>
      <c r="E22" s="40">
        <v>5849775.38</v>
      </c>
      <c r="F22" s="40">
        <v>3330012.9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9880792.08</v>
      </c>
      <c r="R22" s="79"/>
      <c r="S22" s="79"/>
      <c r="T22" s="79"/>
      <c r="U22" s="79"/>
      <c r="V22" s="79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</row>
    <row r="23" spans="3:69" s="38" customFormat="1" ht="10.5">
      <c r="C23" s="38" t="s">
        <v>41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R23" s="79"/>
      <c r="S23" s="79"/>
      <c r="T23" s="79"/>
      <c r="U23" s="79"/>
      <c r="V23" s="79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</row>
    <row r="24" spans="3:69" s="38" customFormat="1" ht="10.5">
      <c r="C24" s="38" t="s">
        <v>42</v>
      </c>
      <c r="D24" s="40">
        <v>59.55</v>
      </c>
      <c r="E24" s="40">
        <v>1189586.36</v>
      </c>
      <c r="F24" s="40">
        <v>1785000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2974645.91</v>
      </c>
      <c r="R24" s="79"/>
      <c r="S24" s="79"/>
      <c r="T24" s="79"/>
      <c r="U24" s="79"/>
      <c r="V24" s="79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</row>
    <row r="25" spans="3:69" s="55" customFormat="1" ht="10.5">
      <c r="C25" s="60" t="s">
        <v>8</v>
      </c>
      <c r="D25" s="42">
        <v>5643716.9799999995</v>
      </c>
      <c r="E25" s="42">
        <v>10604232.04</v>
      </c>
      <c r="F25" s="42">
        <v>10116795.28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26364744.3</v>
      </c>
      <c r="R25" s="54"/>
      <c r="S25" s="54"/>
      <c r="T25" s="54"/>
      <c r="U25" s="54"/>
      <c r="V25" s="82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</row>
    <row r="26" spans="1:69" s="62" customFormat="1" ht="11.25" thickBot="1">
      <c r="A26" s="57" t="s">
        <v>22</v>
      </c>
      <c r="D26" s="43">
        <v>13443974.210000005</v>
      </c>
      <c r="E26" s="43">
        <v>4901798.380000001</v>
      </c>
      <c r="F26" s="43">
        <v>6832792.130000001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25178564.720000003</v>
      </c>
      <c r="R26" s="83"/>
      <c r="S26" s="83"/>
      <c r="T26" s="83"/>
      <c r="U26" s="83"/>
      <c r="V26" s="84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</row>
    <row r="27" spans="1:69" s="38" customFormat="1" ht="13.5" thickTop="1">
      <c r="A27" s="55"/>
      <c r="D27" s="40"/>
      <c r="E27" s="40"/>
      <c r="F27" s="40"/>
      <c r="G27" s="44"/>
      <c r="H27" s="44"/>
      <c r="I27" s="44"/>
      <c r="J27" s="44"/>
      <c r="K27" s="44"/>
      <c r="L27" s="44"/>
      <c r="M27" s="44"/>
      <c r="N27" s="44"/>
      <c r="O27" s="44"/>
      <c r="P27" s="44"/>
      <c r="R27" s="79"/>
      <c r="S27" s="79"/>
      <c r="T27" s="79"/>
      <c r="U27" s="79"/>
      <c r="V27" s="79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</row>
    <row r="28" spans="1:69" s="38" customFormat="1" ht="12.75">
      <c r="A28" s="55" t="s">
        <v>15</v>
      </c>
      <c r="D28" s="40"/>
      <c r="E28" s="40"/>
      <c r="F28" s="40"/>
      <c r="G28" s="44"/>
      <c r="H28" s="44"/>
      <c r="I28" s="44"/>
      <c r="J28" s="44"/>
      <c r="K28" s="44"/>
      <c r="L28" s="44"/>
      <c r="M28" s="44"/>
      <c r="N28" s="44"/>
      <c r="O28" s="44"/>
      <c r="P28" s="40"/>
      <c r="R28" s="79"/>
      <c r="S28" s="79"/>
      <c r="T28" s="79"/>
      <c r="U28" s="79"/>
      <c r="V28" s="79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</row>
    <row r="29" spans="1:69" s="38" customFormat="1" ht="12.75">
      <c r="A29" s="55"/>
      <c r="B29" s="57" t="s">
        <v>5</v>
      </c>
      <c r="D29" s="40"/>
      <c r="E29" s="40"/>
      <c r="F29" s="40"/>
      <c r="G29" s="44"/>
      <c r="H29" s="44"/>
      <c r="I29" s="44"/>
      <c r="J29" s="44"/>
      <c r="K29" s="44"/>
      <c r="L29" s="44"/>
      <c r="M29" s="44"/>
      <c r="N29" s="44"/>
      <c r="O29" s="44"/>
      <c r="P29" s="40"/>
      <c r="R29" s="79"/>
      <c r="S29" s="79"/>
      <c r="T29" s="79"/>
      <c r="U29" s="79"/>
      <c r="V29" s="79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</row>
    <row r="30" spans="1:69" s="38" customFormat="1" ht="10.5">
      <c r="A30" s="55"/>
      <c r="B30" s="57"/>
      <c r="C30" s="38" t="s">
        <v>43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R30" s="79"/>
      <c r="S30" s="79"/>
      <c r="T30" s="79"/>
      <c r="U30" s="79"/>
      <c r="V30" s="79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</row>
    <row r="31" spans="1:69" s="38" customFormat="1" ht="10.5">
      <c r="A31" s="55"/>
      <c r="B31" s="57"/>
      <c r="C31" s="38" t="s">
        <v>44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R31" s="79"/>
      <c r="S31" s="79"/>
      <c r="T31" s="79"/>
      <c r="U31" s="79"/>
      <c r="V31" s="79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</row>
    <row r="32" spans="1:69" s="38" customFormat="1" ht="10.5">
      <c r="A32" s="55"/>
      <c r="B32" s="57"/>
      <c r="C32" s="38" t="s">
        <v>45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R32" s="79"/>
      <c r="S32" s="79"/>
      <c r="T32" s="79"/>
      <c r="U32" s="79"/>
      <c r="V32" s="79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</row>
    <row r="33" spans="1:69" s="38" customFormat="1" ht="10.5">
      <c r="A33" s="55"/>
      <c r="B33" s="57"/>
      <c r="C33" s="60" t="s">
        <v>6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R33" s="79"/>
      <c r="S33" s="79"/>
      <c r="T33" s="79"/>
      <c r="U33" s="79"/>
      <c r="V33" s="86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</row>
    <row r="34" spans="1:69" s="38" customFormat="1" ht="15.75" customHeight="1">
      <c r="A34" s="55"/>
      <c r="B34" s="57" t="s">
        <v>7</v>
      </c>
      <c r="D34" s="40"/>
      <c r="E34" s="40"/>
      <c r="F34" s="40"/>
      <c r="G34" s="44"/>
      <c r="H34" s="44"/>
      <c r="I34" s="44"/>
      <c r="J34" s="44"/>
      <c r="K34" s="44"/>
      <c r="L34" s="44"/>
      <c r="M34" s="44"/>
      <c r="N34" s="44"/>
      <c r="O34" s="44"/>
      <c r="P34" s="40"/>
      <c r="R34" s="79"/>
      <c r="S34" s="79"/>
      <c r="T34" s="79"/>
      <c r="U34" s="79"/>
      <c r="V34" s="79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</row>
    <row r="35" spans="1:69" s="38" customFormat="1" ht="15.75" customHeight="1">
      <c r="A35" s="55"/>
      <c r="B35" s="57"/>
      <c r="C35" s="38" t="s">
        <v>46</v>
      </c>
      <c r="D35" s="40">
        <v>0</v>
      </c>
      <c r="E35" s="40">
        <v>157883.22</v>
      </c>
      <c r="F35" s="40">
        <v>1195239.06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1353122.28</v>
      </c>
      <c r="R35" s="79"/>
      <c r="S35" s="79"/>
      <c r="T35" s="79"/>
      <c r="U35" s="79"/>
      <c r="V35" s="79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</row>
    <row r="36" spans="1:69" s="38" customFormat="1" ht="10.5">
      <c r="A36" s="55"/>
      <c r="C36" s="38" t="s">
        <v>47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R36" s="79"/>
      <c r="S36" s="79"/>
      <c r="T36" s="79"/>
      <c r="U36" s="79"/>
      <c r="V36" s="79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</row>
    <row r="37" spans="1:69" s="38" customFormat="1" ht="10.5">
      <c r="A37" s="55"/>
      <c r="C37" s="38" t="s">
        <v>48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R37" s="79"/>
      <c r="S37" s="79"/>
      <c r="T37" s="79"/>
      <c r="U37" s="79"/>
      <c r="V37" s="79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</row>
    <row r="38" spans="1:69" s="38" customFormat="1" ht="10.5">
      <c r="A38" s="64"/>
      <c r="C38" s="60" t="s">
        <v>8</v>
      </c>
      <c r="D38" s="47">
        <v>0</v>
      </c>
      <c r="E38" s="47">
        <v>157883.22</v>
      </c>
      <c r="F38" s="47">
        <v>1195239.06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1353122.28</v>
      </c>
      <c r="Q38" s="65"/>
      <c r="R38" s="79"/>
      <c r="S38" s="79"/>
      <c r="T38" s="79"/>
      <c r="U38" s="79"/>
      <c r="V38" s="54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</row>
    <row r="39" spans="1:69" s="67" customFormat="1" ht="11.25" thickBot="1">
      <c r="A39" s="64" t="s">
        <v>16</v>
      </c>
      <c r="B39" s="65"/>
      <c r="C39" s="65"/>
      <c r="D39" s="48">
        <v>0</v>
      </c>
      <c r="E39" s="48">
        <v>-157883.22</v>
      </c>
      <c r="F39" s="48">
        <v>-1195239.06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-1353122.28</v>
      </c>
      <c r="Q39" s="65"/>
      <c r="R39" s="88"/>
      <c r="S39" s="88"/>
      <c r="T39" s="88"/>
      <c r="U39" s="88"/>
      <c r="V39" s="89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</row>
    <row r="40" spans="1:22" s="65" customFormat="1" ht="11.25" thickTop="1">
      <c r="A40" s="64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R40" s="87"/>
      <c r="S40" s="87"/>
      <c r="T40" s="87"/>
      <c r="U40" s="87"/>
      <c r="V40" s="87"/>
    </row>
    <row r="41" spans="1:69" s="38" customFormat="1" ht="12.75">
      <c r="A41" s="64" t="s">
        <v>49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65"/>
      <c r="R41" s="79"/>
      <c r="S41" s="79"/>
      <c r="T41" s="79"/>
      <c r="U41" s="79"/>
      <c r="V41" s="79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</row>
    <row r="42" spans="1:69" s="38" customFormat="1" ht="12.75">
      <c r="A42" s="55"/>
      <c r="B42" s="57" t="s">
        <v>5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R42" s="79"/>
      <c r="S42" s="79"/>
      <c r="T42" s="79"/>
      <c r="U42" s="79"/>
      <c r="V42" s="79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</row>
    <row r="43" spans="1:69" s="38" customFormat="1" ht="10.5">
      <c r="A43" s="55"/>
      <c r="B43" s="55"/>
      <c r="C43" s="38" t="s">
        <v>50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0">
        <v>0</v>
      </c>
      <c r="R43" s="79"/>
      <c r="S43" s="79"/>
      <c r="T43" s="79"/>
      <c r="U43" s="79"/>
      <c r="V43" s="79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</row>
    <row r="44" spans="1:69" s="38" customFormat="1" ht="10.5">
      <c r="A44" s="55"/>
      <c r="B44" s="57"/>
      <c r="C44" s="38" t="s">
        <v>51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0">
        <v>0</v>
      </c>
      <c r="R44" s="79"/>
      <c r="S44" s="79"/>
      <c r="T44" s="79"/>
      <c r="U44" s="79"/>
      <c r="V44" s="79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</row>
    <row r="45" spans="1:69" s="38" customFormat="1" ht="10.5">
      <c r="A45" s="55"/>
      <c r="B45" s="57"/>
      <c r="C45" s="60" t="s">
        <v>6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R45" s="79"/>
      <c r="S45" s="79"/>
      <c r="T45" s="79"/>
      <c r="U45" s="79"/>
      <c r="V45" s="79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</row>
    <row r="46" spans="1:69" s="38" customFormat="1" ht="15" customHeight="1">
      <c r="A46" s="55"/>
      <c r="B46" s="57" t="s">
        <v>7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R46" s="79"/>
      <c r="S46" s="79"/>
      <c r="T46" s="79"/>
      <c r="U46" s="79"/>
      <c r="V46" s="79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</row>
    <row r="47" spans="1:69" s="38" customFormat="1" ht="10.5">
      <c r="A47" s="55"/>
      <c r="B47" s="57"/>
      <c r="C47" s="38" t="s">
        <v>52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0">
        <v>0</v>
      </c>
      <c r="R47" s="79"/>
      <c r="S47" s="79"/>
      <c r="T47" s="79"/>
      <c r="U47" s="79"/>
      <c r="V47" s="79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</row>
    <row r="48" spans="1:69" s="38" customFormat="1" ht="10.5">
      <c r="A48" s="55"/>
      <c r="C48" s="38" t="s">
        <v>53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0">
        <v>0</v>
      </c>
      <c r="R48" s="79"/>
      <c r="S48" s="79"/>
      <c r="T48" s="79"/>
      <c r="U48" s="79"/>
      <c r="V48" s="79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</row>
    <row r="49" spans="1:69" s="38" customFormat="1" ht="10.5">
      <c r="A49" s="55"/>
      <c r="C49" s="60" t="s">
        <v>8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R49" s="79"/>
      <c r="S49" s="79"/>
      <c r="T49" s="79"/>
      <c r="U49" s="79"/>
      <c r="V49" s="79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</row>
    <row r="50" spans="1:69" s="38" customFormat="1" ht="11.25" thickBot="1">
      <c r="A50" s="55" t="s">
        <v>56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R50" s="79"/>
      <c r="S50" s="79"/>
      <c r="T50" s="79"/>
      <c r="U50" s="79"/>
      <c r="V50" s="79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</row>
    <row r="51" spans="1:69" s="38" customFormat="1" ht="13.5" thickTop="1">
      <c r="A51" s="55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R51" s="79"/>
      <c r="S51" s="79"/>
      <c r="T51" s="79"/>
      <c r="U51" s="79"/>
      <c r="V51" s="79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</row>
    <row r="52" spans="1:69" s="38" customFormat="1" ht="10.5">
      <c r="A52" s="55" t="s">
        <v>55</v>
      </c>
      <c r="C52" s="60"/>
      <c r="D52" s="45">
        <v>13443974.210000005</v>
      </c>
      <c r="E52" s="45">
        <v>4743915.160000001</v>
      </c>
      <c r="F52" s="45">
        <v>5637553.07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23825442.44</v>
      </c>
      <c r="R52" s="79"/>
      <c r="S52" s="79"/>
      <c r="T52" s="79"/>
      <c r="U52" s="79"/>
      <c r="V52" s="54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</row>
    <row r="53" spans="1:69" s="38" customFormat="1" ht="10.5">
      <c r="A53" s="38" t="s">
        <v>58</v>
      </c>
      <c r="D53" s="46">
        <v>83370277.792</v>
      </c>
      <c r="E53" s="40">
        <v>96814252.002</v>
      </c>
      <c r="F53" s="40">
        <v>101558167.162</v>
      </c>
      <c r="G53" s="40">
        <v>107195720.232</v>
      </c>
      <c r="H53" s="40">
        <v>107195720.232</v>
      </c>
      <c r="I53" s="40">
        <v>107195720.232</v>
      </c>
      <c r="J53" s="40">
        <v>107195720.232</v>
      </c>
      <c r="K53" s="40">
        <v>107195720.232</v>
      </c>
      <c r="L53" s="40">
        <v>107195720.232</v>
      </c>
      <c r="M53" s="40">
        <v>107195720.232</v>
      </c>
      <c r="N53" s="40">
        <v>107195720.232</v>
      </c>
      <c r="O53" s="40">
        <v>107195720.232</v>
      </c>
      <c r="P53" s="40">
        <v>83370277.792</v>
      </c>
      <c r="R53" s="79"/>
      <c r="S53" s="79"/>
      <c r="T53" s="79"/>
      <c r="U53" s="79"/>
      <c r="V53" s="79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</row>
    <row r="54" spans="1:69" s="38" customFormat="1" ht="11.25" thickBot="1">
      <c r="A54" s="55" t="s">
        <v>57</v>
      </c>
      <c r="D54" s="48">
        <v>96814252.002</v>
      </c>
      <c r="E54" s="48">
        <v>101558167.162</v>
      </c>
      <c r="F54" s="48">
        <v>107195720.232</v>
      </c>
      <c r="G54" s="48">
        <v>107195720.232</v>
      </c>
      <c r="H54" s="48">
        <v>107195720.232</v>
      </c>
      <c r="I54" s="48">
        <v>107195720.232</v>
      </c>
      <c r="J54" s="48">
        <v>107195720.232</v>
      </c>
      <c r="K54" s="48">
        <v>107195720.232</v>
      </c>
      <c r="L54" s="48">
        <v>107195720.232</v>
      </c>
      <c r="M54" s="48">
        <v>107195720.232</v>
      </c>
      <c r="N54" s="48">
        <v>107195720.232</v>
      </c>
      <c r="O54" s="48">
        <v>107195720.232</v>
      </c>
      <c r="P54" s="48">
        <v>107195720.232</v>
      </c>
      <c r="R54" s="79"/>
      <c r="S54" s="79"/>
      <c r="T54" s="79"/>
      <c r="U54" s="79"/>
      <c r="V54" s="89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</row>
    <row r="55" spans="4:17" ht="13.5" thickTop="1">
      <c r="D55" s="69">
        <v>0</v>
      </c>
      <c r="E55" s="69">
        <v>0</v>
      </c>
      <c r="F55" s="69">
        <v>0</v>
      </c>
      <c r="G55" s="69"/>
      <c r="H55" s="69"/>
      <c r="I55" s="69"/>
      <c r="J55" s="69"/>
      <c r="K55" s="69"/>
      <c r="L55" s="69"/>
      <c r="M55" s="69"/>
      <c r="N55" s="69"/>
      <c r="O55" s="69"/>
      <c r="P55" s="69">
        <v>0</v>
      </c>
      <c r="Q55" s="52"/>
    </row>
    <row r="56" spans="4:16" ht="12.75"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52"/>
    </row>
    <row r="57" spans="4:16" ht="12.75">
      <c r="D57" s="69"/>
      <c r="P57" s="69"/>
    </row>
    <row r="58" spans="4:34" s="38" customFormat="1" ht="10.5">
      <c r="D58" s="49"/>
      <c r="E58" s="49"/>
      <c r="F58" s="49"/>
      <c r="G58" s="49"/>
      <c r="H58" s="40"/>
      <c r="I58" s="49"/>
      <c r="J58" s="49"/>
      <c r="K58" s="49"/>
      <c r="L58" s="49"/>
      <c r="M58" s="49"/>
      <c r="N58" s="49"/>
      <c r="O58" s="49"/>
      <c r="P58" s="49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</row>
    <row r="59" spans="4:34" s="38" customFormat="1" ht="10.5">
      <c r="D59" s="49"/>
      <c r="E59" s="49"/>
      <c r="F59" s="49"/>
      <c r="G59" s="49"/>
      <c r="H59" s="40"/>
      <c r="I59" s="49"/>
      <c r="J59" s="49"/>
      <c r="K59" s="49"/>
      <c r="L59" s="49"/>
      <c r="M59" s="49"/>
      <c r="N59" s="49"/>
      <c r="O59" s="49"/>
      <c r="P59" s="49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</row>
    <row r="60" spans="1:69" ht="12.75">
      <c r="A60" s="99" t="s">
        <v>60</v>
      </c>
      <c r="B60" s="38"/>
      <c r="C60" s="38"/>
      <c r="D60" s="38"/>
      <c r="E60" s="79" t="s">
        <v>61</v>
      </c>
      <c r="F60" s="40"/>
      <c r="G60" s="40"/>
      <c r="H60" s="100" t="s">
        <v>61</v>
      </c>
      <c r="I60" s="49"/>
      <c r="J60" s="38"/>
      <c r="K60" s="38"/>
      <c r="L60" s="38"/>
      <c r="M60" s="38"/>
      <c r="N60" s="38"/>
      <c r="O60" s="38"/>
      <c r="P60" s="38"/>
      <c r="R60" s="72"/>
      <c r="S60" s="72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</row>
    <row r="61" spans="1:69" ht="12.75">
      <c r="A61" s="38"/>
      <c r="B61" s="38"/>
      <c r="C61" s="38"/>
      <c r="D61" s="38"/>
      <c r="E61" s="40"/>
      <c r="F61" s="40"/>
      <c r="G61" s="40"/>
      <c r="H61" s="38"/>
      <c r="I61" s="38"/>
      <c r="J61" s="38"/>
      <c r="K61" s="38"/>
      <c r="L61" s="38"/>
      <c r="M61" s="38"/>
      <c r="N61" s="38"/>
      <c r="O61" s="38"/>
      <c r="P61" s="38"/>
      <c r="R61" s="73"/>
      <c r="S61" s="73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</row>
    <row r="62" spans="1:69" ht="12.75">
      <c r="A62" s="121" t="s">
        <v>26</v>
      </c>
      <c r="B62" s="121"/>
      <c r="C62" s="121"/>
      <c r="D62" s="77"/>
      <c r="E62" s="78"/>
      <c r="F62" s="122" t="s">
        <v>64</v>
      </c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</row>
    <row r="63" spans="1:69" ht="12.75">
      <c r="A63" s="117" t="s">
        <v>54</v>
      </c>
      <c r="B63" s="117"/>
      <c r="C63" s="117"/>
      <c r="D63" s="76"/>
      <c r="E63" s="76"/>
      <c r="F63" s="118" t="s">
        <v>65</v>
      </c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</row>
  </sheetData>
  <sheetProtection password="C1B6" sheet="1" objects="1" scenarios="1"/>
  <mergeCells count="10">
    <mergeCell ref="A63:C63"/>
    <mergeCell ref="F63:P63"/>
    <mergeCell ref="A4:P4"/>
    <mergeCell ref="A3:P3"/>
    <mergeCell ref="A2:P2"/>
    <mergeCell ref="A1:P1"/>
    <mergeCell ref="A7:P7"/>
    <mergeCell ref="A6:P6"/>
    <mergeCell ref="A62:C62"/>
    <mergeCell ref="F62:P62"/>
  </mergeCells>
  <printOptions/>
  <pageMargins left="0.25" right="0.25" top="0.75" bottom="0.75" header="0.3" footer="0.3"/>
  <pageSetup horizontalDpi="300" verticalDpi="3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6"/>
  <sheetViews>
    <sheetView zoomScalePageLayoutView="0" workbookViewId="0" topLeftCell="B1">
      <selection activeCell="A4" sqref="A4:P4"/>
    </sheetView>
  </sheetViews>
  <sheetFormatPr defaultColWidth="9.140625" defaultRowHeight="12" customHeight="1"/>
  <cols>
    <col min="1" max="1" width="3.57421875" style="38" customWidth="1"/>
    <col min="2" max="2" width="3.28125" style="38" customWidth="1"/>
    <col min="3" max="3" width="40.8515625" style="38" customWidth="1"/>
    <col min="4" max="4" width="16.8515625" style="38" customWidth="1"/>
    <col min="5" max="5" width="16.8515625" style="40" customWidth="1"/>
    <col min="6" max="6" width="16.421875" style="40" customWidth="1"/>
    <col min="7" max="7" width="17.7109375" style="40" hidden="1" customWidth="1"/>
    <col min="8" max="8" width="15.7109375" style="38" hidden="1" customWidth="1"/>
    <col min="9" max="9" width="16.421875" style="38" hidden="1" customWidth="1"/>
    <col min="10" max="10" width="16.7109375" style="38" hidden="1" customWidth="1"/>
    <col min="11" max="11" width="16.28125" style="38" hidden="1" customWidth="1"/>
    <col min="12" max="12" width="17.28125" style="38" hidden="1" customWidth="1"/>
    <col min="13" max="15" width="18.00390625" style="38" hidden="1" customWidth="1"/>
    <col min="16" max="16" width="19.421875" style="38" customWidth="1"/>
    <col min="17" max="18" width="9.140625" style="65" customWidth="1"/>
    <col min="19" max="16384" width="9.140625" style="38" customWidth="1"/>
  </cols>
  <sheetData>
    <row r="1" spans="1:18" ht="12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78"/>
      <c r="R1" s="78"/>
    </row>
    <row r="2" spans="1:18" ht="12" customHeight="1">
      <c r="A2" s="123" t="s">
        <v>31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78"/>
      <c r="R2" s="78"/>
    </row>
    <row r="3" spans="1:18" ht="12" customHeight="1">
      <c r="A3" s="123" t="s">
        <v>32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78"/>
      <c r="R3" s="78"/>
    </row>
    <row r="4" spans="1:18" ht="12" customHeight="1">
      <c r="A4" s="123" t="s">
        <v>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78"/>
      <c r="R4" s="78"/>
    </row>
    <row r="6" spans="1:18" ht="18.75" customHeight="1">
      <c r="A6" s="123" t="s">
        <v>2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78"/>
      <c r="R6" s="78"/>
    </row>
    <row r="7" spans="1:18" ht="18" customHeight="1">
      <c r="A7" s="123" t="s">
        <v>66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78"/>
      <c r="R7" s="78"/>
    </row>
    <row r="8" spans="1:18" ht="12" customHeight="1">
      <c r="A8" s="123" t="s">
        <v>30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78"/>
      <c r="R8" s="78"/>
    </row>
    <row r="9" spans="1:18" ht="12" customHeight="1">
      <c r="A9" s="99"/>
      <c r="B9" s="99"/>
      <c r="C9" s="99"/>
      <c r="D9" s="99"/>
      <c r="E9" s="99"/>
      <c r="F9" s="101"/>
      <c r="G9" s="99"/>
      <c r="H9" s="99"/>
      <c r="I9" s="99"/>
      <c r="J9" s="99"/>
      <c r="K9" s="99"/>
      <c r="L9" s="99"/>
      <c r="M9" s="99"/>
      <c r="N9" s="99"/>
      <c r="O9" s="99"/>
      <c r="P9" s="99"/>
      <c r="Q9" s="76"/>
      <c r="R9" s="76"/>
    </row>
    <row r="10" spans="1:16" ht="12" customHeight="1">
      <c r="A10" s="99"/>
      <c r="B10" s="99"/>
      <c r="C10" s="99"/>
      <c r="D10" s="99"/>
      <c r="E10" s="101"/>
      <c r="F10" s="101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1" spans="6:10" ht="12" customHeight="1">
      <c r="F11" s="87"/>
      <c r="J11" s="40"/>
    </row>
    <row r="12" spans="1:18" ht="10.5">
      <c r="A12" s="55" t="s">
        <v>3</v>
      </c>
      <c r="E12" s="38"/>
      <c r="F12" s="38"/>
      <c r="G12" s="38"/>
      <c r="P12" s="39">
        <v>2018</v>
      </c>
      <c r="Q12" s="78"/>
      <c r="R12" s="78"/>
    </row>
    <row r="13" spans="1:16" ht="10.5">
      <c r="A13" s="38" t="s">
        <v>4</v>
      </c>
      <c r="B13" s="57" t="s">
        <v>5</v>
      </c>
      <c r="D13" s="39" t="s">
        <v>23</v>
      </c>
      <c r="E13" s="39" t="s">
        <v>24</v>
      </c>
      <c r="F13" s="39" t="s">
        <v>25</v>
      </c>
      <c r="G13" s="39" t="s">
        <v>17</v>
      </c>
      <c r="H13" s="39" t="s">
        <v>18</v>
      </c>
      <c r="I13" s="39" t="s">
        <v>19</v>
      </c>
      <c r="J13" s="39" t="s">
        <v>20</v>
      </c>
      <c r="K13" s="39" t="s">
        <v>9</v>
      </c>
      <c r="L13" s="39" t="s">
        <v>10</v>
      </c>
      <c r="M13" s="39" t="s">
        <v>13</v>
      </c>
      <c r="N13" s="39" t="s">
        <v>21</v>
      </c>
      <c r="O13" s="39" t="s">
        <v>14</v>
      </c>
      <c r="P13" s="56"/>
    </row>
    <row r="14" spans="3:16" ht="10.5">
      <c r="C14" s="38" t="s">
        <v>33</v>
      </c>
      <c r="D14" s="40">
        <v>4765843.590000002</v>
      </c>
      <c r="E14" s="40">
        <v>1258159.4900000002</v>
      </c>
      <c r="F14" s="40">
        <v>1770329.5</v>
      </c>
      <c r="G14" s="75"/>
      <c r="H14" s="75"/>
      <c r="I14" s="75"/>
      <c r="J14" s="46"/>
      <c r="K14" s="46"/>
      <c r="L14" s="46"/>
      <c r="M14" s="46"/>
      <c r="N14" s="46"/>
      <c r="O14" s="46"/>
      <c r="P14" s="46">
        <v>7794332.580000002</v>
      </c>
    </row>
    <row r="15" spans="3:16" ht="10.5">
      <c r="C15" s="38" t="s">
        <v>34</v>
      </c>
      <c r="D15" s="87">
        <v>10482141</v>
      </c>
      <c r="E15" s="87">
        <v>10482141</v>
      </c>
      <c r="F15" s="87">
        <v>10482141</v>
      </c>
      <c r="G15" s="87"/>
      <c r="H15" s="87"/>
      <c r="I15" s="87"/>
      <c r="J15" s="46"/>
      <c r="K15" s="46"/>
      <c r="L15" s="46"/>
      <c r="M15" s="46"/>
      <c r="N15" s="46"/>
      <c r="O15" s="46"/>
      <c r="P15" s="46">
        <v>31446423</v>
      </c>
    </row>
    <row r="16" spans="3:16" ht="10.5">
      <c r="C16" s="38" t="s">
        <v>36</v>
      </c>
      <c r="D16" s="40">
        <v>2386095.13</v>
      </c>
      <c r="E16" s="40">
        <v>1069705.7000000002</v>
      </c>
      <c r="F16" s="40">
        <v>1033080.0199999999</v>
      </c>
      <c r="G16" s="75"/>
      <c r="H16" s="46"/>
      <c r="I16" s="46"/>
      <c r="J16" s="46"/>
      <c r="K16" s="46"/>
      <c r="L16" s="46"/>
      <c r="M16" s="46"/>
      <c r="N16" s="46"/>
      <c r="O16" s="46"/>
      <c r="P16" s="46">
        <v>4488880.85</v>
      </c>
    </row>
    <row r="17" spans="3:16" ht="10.5">
      <c r="C17" s="38" t="s">
        <v>35</v>
      </c>
      <c r="D17" s="40">
        <v>14041.87</v>
      </c>
      <c r="E17" s="40">
        <v>10573.73</v>
      </c>
      <c r="F17" s="40">
        <v>53816.14000000026</v>
      </c>
      <c r="G17" s="75"/>
      <c r="H17" s="46"/>
      <c r="I17" s="46"/>
      <c r="J17" s="46"/>
      <c r="K17" s="46"/>
      <c r="L17" s="46"/>
      <c r="M17" s="46"/>
      <c r="N17" s="46"/>
      <c r="O17" s="46"/>
      <c r="P17" s="46">
        <v>78431.74000000025</v>
      </c>
    </row>
    <row r="18" spans="3:16" ht="10.5">
      <c r="C18" s="38" t="s">
        <v>37</v>
      </c>
      <c r="D18" s="40"/>
      <c r="G18" s="58"/>
      <c r="H18" s="40"/>
      <c r="I18" s="40"/>
      <c r="J18" s="40"/>
      <c r="K18" s="40"/>
      <c r="L18" s="40"/>
      <c r="M18" s="40"/>
      <c r="N18" s="40"/>
      <c r="O18" s="40"/>
      <c r="P18" s="40">
        <v>0</v>
      </c>
    </row>
    <row r="19" spans="3:16" ht="10.5">
      <c r="C19" s="38" t="s">
        <v>38</v>
      </c>
      <c r="D19" s="40">
        <v>12750</v>
      </c>
      <c r="E19" s="40">
        <v>14531.720000000001</v>
      </c>
      <c r="F19" s="40">
        <v>2650</v>
      </c>
      <c r="G19" s="75"/>
      <c r="H19" s="46"/>
      <c r="I19" s="46"/>
      <c r="J19" s="40"/>
      <c r="K19" s="40"/>
      <c r="L19" s="40"/>
      <c r="M19" s="40"/>
      <c r="N19" s="40"/>
      <c r="O19" s="40"/>
      <c r="P19" s="40">
        <v>29931.72</v>
      </c>
    </row>
    <row r="20" spans="3:16" ht="12.75" customHeight="1">
      <c r="C20" s="39" t="s">
        <v>6</v>
      </c>
      <c r="D20" s="59">
        <v>17660871.590000004</v>
      </c>
      <c r="E20" s="59">
        <v>12835111.640000002</v>
      </c>
      <c r="F20" s="59">
        <v>13342016.66</v>
      </c>
      <c r="G20" s="59">
        <v>0</v>
      </c>
      <c r="H20" s="59">
        <v>0</v>
      </c>
      <c r="I20" s="59">
        <v>0</v>
      </c>
      <c r="J20" s="42">
        <v>0</v>
      </c>
      <c r="K20" s="42">
        <v>0</v>
      </c>
      <c r="L20" s="41">
        <v>0</v>
      </c>
      <c r="M20" s="41">
        <v>0</v>
      </c>
      <c r="N20" s="41">
        <v>0</v>
      </c>
      <c r="O20" s="41">
        <v>0</v>
      </c>
      <c r="P20" s="42">
        <v>43837999.89</v>
      </c>
    </row>
    <row r="21" spans="2:16" ht="14.25" customHeight="1">
      <c r="B21" s="57" t="s">
        <v>7</v>
      </c>
      <c r="D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3:16" ht="10.5">
      <c r="C22" s="38" t="s">
        <v>40</v>
      </c>
      <c r="D22" s="40">
        <v>4808885.32</v>
      </c>
      <c r="E22" s="40">
        <v>2854807.7299999995</v>
      </c>
      <c r="F22" s="40">
        <v>4535723.789999999</v>
      </c>
      <c r="H22" s="40"/>
      <c r="I22" s="40"/>
      <c r="J22" s="46"/>
      <c r="K22" s="46"/>
      <c r="L22" s="46"/>
      <c r="M22" s="40"/>
      <c r="N22" s="40"/>
      <c r="O22" s="40"/>
      <c r="P22" s="40">
        <v>12199416.84</v>
      </c>
    </row>
    <row r="23" spans="3:16" ht="10.5">
      <c r="C23" s="38" t="s">
        <v>39</v>
      </c>
      <c r="D23" s="40">
        <v>701003.8</v>
      </c>
      <c r="E23" s="58">
        <v>5849775.38</v>
      </c>
      <c r="F23" s="58">
        <v>3330012.9</v>
      </c>
      <c r="G23" s="58"/>
      <c r="H23" s="40"/>
      <c r="I23" s="40"/>
      <c r="J23" s="40"/>
      <c r="K23" s="40"/>
      <c r="L23" s="40"/>
      <c r="M23" s="40"/>
      <c r="N23" s="40"/>
      <c r="O23" s="40"/>
      <c r="P23" s="40">
        <v>9880792.08</v>
      </c>
    </row>
    <row r="24" spans="3:16" ht="10.5">
      <c r="C24" s="38" t="s">
        <v>41</v>
      </c>
      <c r="D24" s="40"/>
      <c r="H24" s="40"/>
      <c r="I24" s="40"/>
      <c r="J24" s="40"/>
      <c r="K24" s="40"/>
      <c r="L24" s="40"/>
      <c r="M24" s="40"/>
      <c r="N24" s="40"/>
      <c r="O24" s="40"/>
      <c r="P24" s="40">
        <v>0</v>
      </c>
    </row>
    <row r="25" spans="3:16" ht="10.5">
      <c r="C25" s="38" t="s">
        <v>42</v>
      </c>
      <c r="D25" s="40"/>
      <c r="H25" s="40"/>
      <c r="I25" s="40"/>
      <c r="J25" s="40"/>
      <c r="K25" s="40"/>
      <c r="L25" s="40"/>
      <c r="M25" s="40"/>
      <c r="N25" s="40"/>
      <c r="O25" s="40"/>
      <c r="P25" s="40">
        <v>0</v>
      </c>
    </row>
    <row r="26" spans="3:18" s="55" customFormat="1" ht="10.5">
      <c r="C26" s="60" t="s">
        <v>8</v>
      </c>
      <c r="D26" s="42">
        <v>5509889.12</v>
      </c>
      <c r="E26" s="42">
        <v>8704583.11</v>
      </c>
      <c r="F26" s="42">
        <v>7865736.6899999995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22080208.92</v>
      </c>
      <c r="Q26" s="64"/>
      <c r="R26" s="64"/>
    </row>
    <row r="27" spans="1:18" s="62" customFormat="1" ht="11.25" thickBot="1">
      <c r="A27" s="57" t="s">
        <v>22</v>
      </c>
      <c r="D27" s="43">
        <v>12150982.470000003</v>
      </c>
      <c r="E27" s="43">
        <v>4130528.530000003</v>
      </c>
      <c r="F27" s="43">
        <v>5476279.970000001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21757790.97</v>
      </c>
      <c r="Q27" s="85"/>
      <c r="R27" s="85"/>
    </row>
    <row r="28" spans="1:16" ht="13.5" thickTop="1">
      <c r="A28" s="55"/>
      <c r="D28" s="40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 spans="1:16" ht="12.75">
      <c r="A29" s="55" t="s">
        <v>15</v>
      </c>
      <c r="D29" s="40"/>
      <c r="G29" s="44"/>
      <c r="H29" s="44"/>
      <c r="I29" s="44"/>
      <c r="J29" s="44"/>
      <c r="K29" s="44"/>
      <c r="L29" s="44"/>
      <c r="M29" s="44"/>
      <c r="N29" s="44"/>
      <c r="O29" s="44"/>
      <c r="P29" s="40"/>
    </row>
    <row r="30" spans="1:16" ht="12.75">
      <c r="A30" s="55"/>
      <c r="B30" s="57" t="s">
        <v>5</v>
      </c>
      <c r="D30" s="40"/>
      <c r="G30" s="44"/>
      <c r="H30" s="44"/>
      <c r="I30" s="44"/>
      <c r="J30" s="44"/>
      <c r="K30" s="44"/>
      <c r="L30" s="44"/>
      <c r="M30" s="44"/>
      <c r="N30" s="44"/>
      <c r="O30" s="44"/>
      <c r="P30" s="40"/>
    </row>
    <row r="31" spans="1:16" ht="12.75">
      <c r="A31" s="55"/>
      <c r="B31" s="57"/>
      <c r="C31" s="38" t="s">
        <v>43</v>
      </c>
      <c r="D31" s="40"/>
      <c r="G31" s="44"/>
      <c r="H31" s="44"/>
      <c r="I31" s="46"/>
      <c r="J31" s="44"/>
      <c r="K31" s="44"/>
      <c r="L31" s="44"/>
      <c r="M31" s="44"/>
      <c r="N31" s="44"/>
      <c r="O31" s="46"/>
      <c r="P31" s="40">
        <v>0</v>
      </c>
    </row>
    <row r="32" spans="1:16" ht="12.75">
      <c r="A32" s="55"/>
      <c r="B32" s="57"/>
      <c r="C32" s="38" t="s">
        <v>44</v>
      </c>
      <c r="D32" s="40"/>
      <c r="G32" s="44"/>
      <c r="H32" s="44"/>
      <c r="I32" s="44"/>
      <c r="J32" s="44"/>
      <c r="K32" s="44"/>
      <c r="L32" s="44"/>
      <c r="M32" s="44"/>
      <c r="N32" s="44"/>
      <c r="O32" s="44"/>
      <c r="P32" s="40">
        <v>0</v>
      </c>
    </row>
    <row r="33" spans="1:16" ht="12.75">
      <c r="A33" s="55"/>
      <c r="B33" s="57"/>
      <c r="C33" s="38" t="s">
        <v>45</v>
      </c>
      <c r="D33" s="40"/>
      <c r="G33" s="44"/>
      <c r="H33" s="44"/>
      <c r="I33" s="44"/>
      <c r="J33" s="44"/>
      <c r="K33" s="44"/>
      <c r="L33" s="44"/>
      <c r="M33" s="44"/>
      <c r="N33" s="44"/>
      <c r="O33" s="44"/>
      <c r="P33" s="40">
        <v>0</v>
      </c>
    </row>
    <row r="34" spans="1:16" ht="10.5">
      <c r="A34" s="55"/>
      <c r="B34" s="57"/>
      <c r="C34" s="60" t="s">
        <v>6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</row>
    <row r="35" spans="1:16" ht="15.75" customHeight="1">
      <c r="A35" s="55"/>
      <c r="B35" s="57" t="s">
        <v>7</v>
      </c>
      <c r="D35" s="40"/>
      <c r="G35" s="44"/>
      <c r="H35" s="44"/>
      <c r="I35" s="44"/>
      <c r="J35" s="44"/>
      <c r="K35" s="44"/>
      <c r="L35" s="44"/>
      <c r="M35" s="44"/>
      <c r="N35" s="44"/>
      <c r="O35" s="44"/>
      <c r="P35" s="40"/>
    </row>
    <row r="36" spans="1:18" ht="15.75" customHeight="1">
      <c r="A36" s="55"/>
      <c r="B36" s="57"/>
      <c r="C36" s="38" t="s">
        <v>59</v>
      </c>
      <c r="D36" s="40"/>
      <c r="E36" s="40">
        <v>157883.22</v>
      </c>
      <c r="F36" s="40">
        <v>1170239.06</v>
      </c>
      <c r="H36" s="40"/>
      <c r="I36" s="40"/>
      <c r="J36" s="40"/>
      <c r="K36" s="40"/>
      <c r="L36" s="40"/>
      <c r="M36" s="46"/>
      <c r="N36" s="46"/>
      <c r="O36" s="46"/>
      <c r="P36" s="40">
        <v>1328122.28</v>
      </c>
      <c r="Q36" s="46"/>
      <c r="R36" s="46"/>
    </row>
    <row r="37" spans="1:16" ht="10.5">
      <c r="A37" s="55"/>
      <c r="C37" s="38" t="s">
        <v>47</v>
      </c>
      <c r="D37" s="40"/>
      <c r="H37" s="40"/>
      <c r="I37" s="40"/>
      <c r="J37" s="40"/>
      <c r="K37" s="40"/>
      <c r="L37" s="40"/>
      <c r="M37" s="46"/>
      <c r="N37" s="46"/>
      <c r="O37" s="46"/>
      <c r="P37" s="40">
        <v>0</v>
      </c>
    </row>
    <row r="38" spans="1:16" ht="10.5">
      <c r="A38" s="55"/>
      <c r="C38" s="38" t="s">
        <v>48</v>
      </c>
      <c r="D38" s="40"/>
      <c r="H38" s="40"/>
      <c r="I38" s="40"/>
      <c r="J38" s="40"/>
      <c r="K38" s="40"/>
      <c r="L38" s="40"/>
      <c r="M38" s="46"/>
      <c r="N38" s="46"/>
      <c r="O38" s="46"/>
      <c r="P38" s="40">
        <v>0</v>
      </c>
    </row>
    <row r="39" spans="1:16" ht="10.5">
      <c r="A39" s="64"/>
      <c r="C39" s="60" t="s">
        <v>8</v>
      </c>
      <c r="D39" s="47">
        <v>0</v>
      </c>
      <c r="E39" s="47">
        <v>157883.22</v>
      </c>
      <c r="F39" s="47">
        <v>1170239.06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1328122.28</v>
      </c>
    </row>
    <row r="40" spans="1:18" s="67" customFormat="1" ht="11.25" thickBot="1">
      <c r="A40" s="64" t="s">
        <v>16</v>
      </c>
      <c r="B40" s="65"/>
      <c r="C40" s="65"/>
      <c r="D40" s="48">
        <v>0</v>
      </c>
      <c r="E40" s="48">
        <v>-157883.22</v>
      </c>
      <c r="F40" s="48">
        <v>-1170239.06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-1328122.28</v>
      </c>
      <c r="Q40" s="65"/>
      <c r="R40" s="65"/>
    </row>
    <row r="41" spans="1:16" s="65" customFormat="1" ht="11.25" thickTop="1">
      <c r="A41" s="64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</row>
    <row r="42" spans="1:16" ht="12.75">
      <c r="A42" s="64" t="s">
        <v>49</v>
      </c>
      <c r="D42" s="44"/>
      <c r="E42" s="44"/>
      <c r="F42" s="44"/>
      <c r="G42" s="44"/>
      <c r="H42" s="44"/>
      <c r="I42" s="44"/>
      <c r="J42" s="44" t="s">
        <v>62</v>
      </c>
      <c r="K42" s="44"/>
      <c r="L42" s="44"/>
      <c r="M42" s="44"/>
      <c r="N42" s="44"/>
      <c r="O42" s="44"/>
      <c r="P42" s="44"/>
    </row>
    <row r="43" spans="1:16" ht="12.75">
      <c r="A43" s="55"/>
      <c r="B43" s="57" t="s">
        <v>5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</row>
    <row r="44" spans="1:16" ht="12.75">
      <c r="A44" s="55"/>
      <c r="B44" s="57"/>
      <c r="C44" s="38" t="s">
        <v>50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0">
        <v>0</v>
      </c>
    </row>
    <row r="45" spans="1:16" ht="10.5">
      <c r="A45" s="55"/>
      <c r="B45" s="57"/>
      <c r="C45" s="38" t="s">
        <v>51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0">
        <v>0</v>
      </c>
    </row>
    <row r="46" spans="1:16" ht="10.5">
      <c r="A46" s="55"/>
      <c r="B46" s="57"/>
      <c r="C46" s="60" t="s">
        <v>6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</row>
    <row r="47" spans="1:16" ht="15" customHeight="1">
      <c r="A47" s="55"/>
      <c r="B47" s="57" t="s">
        <v>7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</row>
    <row r="48" spans="1:16" ht="10.5">
      <c r="A48" s="55"/>
      <c r="B48" s="57"/>
      <c r="C48" s="38" t="s">
        <v>52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0">
        <v>0</v>
      </c>
    </row>
    <row r="49" spans="1:16" ht="10.5">
      <c r="A49" s="55"/>
      <c r="C49" s="38" t="s">
        <v>53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0">
        <v>0</v>
      </c>
    </row>
    <row r="50" spans="1:16" ht="10.5">
      <c r="A50" s="55"/>
      <c r="C50" s="60" t="s">
        <v>8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</row>
    <row r="51" spans="1:16" ht="11.25" thickBot="1">
      <c r="A51" s="55" t="s">
        <v>56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</row>
    <row r="52" spans="1:16" ht="13.5" thickTop="1">
      <c r="A52" s="55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</row>
    <row r="53" spans="1:16" ht="10.5">
      <c r="A53" s="55" t="s">
        <v>55</v>
      </c>
      <c r="C53" s="60"/>
      <c r="D53" s="45">
        <v>12150982.470000003</v>
      </c>
      <c r="E53" s="45">
        <v>3972645.310000003</v>
      </c>
      <c r="F53" s="45">
        <v>4306040.91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20429668.689999998</v>
      </c>
    </row>
    <row r="54" spans="1:16" ht="10.5">
      <c r="A54" s="38" t="s">
        <v>58</v>
      </c>
      <c r="D54" s="40">
        <v>66035279.24199999</v>
      </c>
      <c r="E54" s="40">
        <v>78186261.712</v>
      </c>
      <c r="F54" s="40">
        <v>82158907.022</v>
      </c>
      <c r="G54" s="40">
        <v>86464947.932</v>
      </c>
      <c r="H54" s="40">
        <v>86464947.932</v>
      </c>
      <c r="I54" s="40">
        <v>86464947.932</v>
      </c>
      <c r="J54" s="40">
        <v>86464947.932</v>
      </c>
      <c r="K54" s="40">
        <v>86464947.932</v>
      </c>
      <c r="L54" s="40">
        <v>86464947.932</v>
      </c>
      <c r="M54" s="40">
        <v>86464947.932</v>
      </c>
      <c r="N54" s="40">
        <v>86464947.932</v>
      </c>
      <c r="O54" s="40">
        <v>86464947.932</v>
      </c>
      <c r="P54" s="40">
        <v>66035279.24199999</v>
      </c>
    </row>
    <row r="55" spans="1:16" ht="11.25" thickBot="1">
      <c r="A55" s="55" t="s">
        <v>57</v>
      </c>
      <c r="D55" s="48">
        <v>78186261.712</v>
      </c>
      <c r="E55" s="48">
        <v>82158907.022</v>
      </c>
      <c r="F55" s="48">
        <v>86464947.932</v>
      </c>
      <c r="G55" s="48">
        <v>86464947.932</v>
      </c>
      <c r="H55" s="48">
        <v>86464947.932</v>
      </c>
      <c r="I55" s="48">
        <v>86464947.932</v>
      </c>
      <c r="J55" s="48">
        <v>86464947.932</v>
      </c>
      <c r="K55" s="48">
        <v>86464947.932</v>
      </c>
      <c r="L55" s="48">
        <v>86464947.932</v>
      </c>
      <c r="M55" s="48">
        <v>86464947.932</v>
      </c>
      <c r="N55" s="48">
        <v>86464947.932</v>
      </c>
      <c r="O55" s="48">
        <v>86464947.932</v>
      </c>
      <c r="P55" s="48">
        <v>86464947.93199998</v>
      </c>
    </row>
    <row r="56" spans="4:16" ht="11.25" thickTop="1">
      <c r="D56" s="49">
        <v>0</v>
      </c>
      <c r="E56" s="49">
        <v>0</v>
      </c>
      <c r="F56" s="49">
        <v>0</v>
      </c>
      <c r="G56" s="49">
        <v>8650843.231999993</v>
      </c>
      <c r="H56" s="40">
        <v>12708739.279999986</v>
      </c>
      <c r="I56" s="49">
        <v>10274087.149999991</v>
      </c>
      <c r="J56" s="49">
        <v>-11812506.039999992</v>
      </c>
      <c r="K56" s="49">
        <v>-11262073.840000004</v>
      </c>
      <c r="L56" s="49">
        <v>-6726673.450000003</v>
      </c>
      <c r="M56" s="49">
        <v>-8667071.36</v>
      </c>
      <c r="N56" s="49">
        <v>-12230263.980000004</v>
      </c>
      <c r="O56" s="49">
        <v>-20431268.690000005</v>
      </c>
      <c r="P56" s="49">
        <v>0</v>
      </c>
    </row>
    <row r="57" spans="5:16" ht="10.5"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</row>
    <row r="58" spans="5:16" ht="10.5">
      <c r="E58" s="38"/>
      <c r="F58" s="49"/>
      <c r="G58" s="38"/>
      <c r="P58" s="49"/>
    </row>
    <row r="59" spans="4:18" ht="10.5">
      <c r="D59" s="49"/>
      <c r="E59" s="49"/>
      <c r="F59" s="49"/>
      <c r="G59" s="49"/>
      <c r="H59" s="40"/>
      <c r="I59" s="49"/>
      <c r="J59" s="49"/>
      <c r="K59" s="49"/>
      <c r="L59" s="49"/>
      <c r="M59" s="49"/>
      <c r="N59" s="49"/>
      <c r="O59" s="49"/>
      <c r="P59" s="49"/>
      <c r="Q59" s="46"/>
      <c r="R59" s="46"/>
    </row>
    <row r="60" spans="1:18" s="36" customFormat="1" ht="12.75">
      <c r="A60" s="99" t="s">
        <v>60</v>
      </c>
      <c r="B60" s="38"/>
      <c r="C60" s="38"/>
      <c r="D60" s="38"/>
      <c r="E60" s="79" t="s">
        <v>61</v>
      </c>
      <c r="F60" s="40"/>
      <c r="G60" s="40"/>
      <c r="H60" s="100" t="s">
        <v>61</v>
      </c>
      <c r="I60" s="49"/>
      <c r="J60" s="38"/>
      <c r="K60" s="38"/>
      <c r="L60" s="38"/>
      <c r="M60" s="38"/>
      <c r="N60" s="38"/>
      <c r="O60" s="38"/>
      <c r="P60" s="38"/>
      <c r="Q60" s="72"/>
      <c r="R60" s="72"/>
    </row>
    <row r="61" spans="1:18" s="36" customFormat="1" ht="12.75">
      <c r="A61" s="38"/>
      <c r="B61" s="38"/>
      <c r="C61" s="38"/>
      <c r="D61" s="38"/>
      <c r="E61" s="40"/>
      <c r="F61" s="40"/>
      <c r="G61" s="40"/>
      <c r="H61" s="38"/>
      <c r="I61" s="38"/>
      <c r="J61" s="38"/>
      <c r="K61" s="38"/>
      <c r="L61" s="38"/>
      <c r="M61" s="38"/>
      <c r="N61" s="38"/>
      <c r="O61" s="38"/>
      <c r="P61" s="38"/>
      <c r="Q61" s="73"/>
      <c r="R61" s="73"/>
    </row>
    <row r="62" spans="1:18" s="36" customFormat="1" ht="12.75">
      <c r="A62" s="121" t="s">
        <v>26</v>
      </c>
      <c r="B62" s="121"/>
      <c r="C62" s="121"/>
      <c r="D62" s="77"/>
      <c r="E62" s="78"/>
      <c r="F62" s="122" t="s">
        <v>64</v>
      </c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80"/>
      <c r="R62" s="80"/>
    </row>
    <row r="63" spans="1:18" s="36" customFormat="1" ht="12.75">
      <c r="A63" s="117" t="s">
        <v>54</v>
      </c>
      <c r="B63" s="117"/>
      <c r="C63" s="117"/>
      <c r="D63" s="76"/>
      <c r="E63" s="76"/>
      <c r="F63" s="118" t="s">
        <v>65</v>
      </c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80"/>
      <c r="R63" s="80"/>
    </row>
    <row r="65" spans="5:18" s="51" customFormat="1" ht="12" customHeight="1">
      <c r="E65" s="79"/>
      <c r="F65" s="79"/>
      <c r="G65" s="79"/>
      <c r="Q65" s="102"/>
      <c r="R65" s="102"/>
    </row>
    <row r="66" spans="17:18" s="40" customFormat="1" ht="12" customHeight="1">
      <c r="Q66" s="46"/>
      <c r="R66" s="46"/>
    </row>
  </sheetData>
  <sheetProtection password="C1B6" sheet="1" objects="1" scenarios="1"/>
  <mergeCells count="11">
    <mergeCell ref="A62:C62"/>
    <mergeCell ref="F62:P62"/>
    <mergeCell ref="A63:C63"/>
    <mergeCell ref="F63:P63"/>
    <mergeCell ref="A8:P8"/>
    <mergeCell ref="A1:P1"/>
    <mergeCell ref="A2:P2"/>
    <mergeCell ref="A3:P3"/>
    <mergeCell ref="A4:P4"/>
    <mergeCell ref="A6:P6"/>
    <mergeCell ref="A7:P7"/>
  </mergeCells>
  <printOptions horizontalCentered="1"/>
  <pageMargins left="0" right="0" top="0.75" bottom="0.75" header="0.3" footer="0.3"/>
  <pageSetup horizontalDpi="600" verticalDpi="600" orientation="portrait" scale="8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V62"/>
  <sheetViews>
    <sheetView zoomScalePageLayoutView="0" workbookViewId="0" topLeftCell="A7">
      <pane xSplit="3" ySplit="6" topLeftCell="D13" activePane="bottomRight" state="frozen"/>
      <selection pane="topLeft" activeCell="A7" sqref="A7"/>
      <selection pane="topRight" activeCell="D7" sqref="D7"/>
      <selection pane="bottomLeft" activeCell="A13" sqref="A13"/>
      <selection pane="bottomRight" activeCell="C17" sqref="C17"/>
    </sheetView>
  </sheetViews>
  <sheetFormatPr defaultColWidth="9.140625" defaultRowHeight="12.75"/>
  <cols>
    <col min="1" max="1" width="3.8515625" style="36" customWidth="1"/>
    <col min="2" max="2" width="4.28125" style="36" customWidth="1"/>
    <col min="3" max="3" width="37.421875" style="36" customWidth="1"/>
    <col min="4" max="4" width="15.57421875" style="36" customWidth="1"/>
    <col min="5" max="5" width="16.00390625" style="52" customWidth="1"/>
    <col min="6" max="6" width="17.28125" style="52" customWidth="1"/>
    <col min="7" max="7" width="15.140625" style="52" hidden="1" customWidth="1"/>
    <col min="8" max="8" width="15.7109375" style="36" hidden="1" customWidth="1"/>
    <col min="9" max="9" width="14.421875" style="36" hidden="1" customWidth="1"/>
    <col min="10" max="10" width="17.28125" style="36" hidden="1" customWidth="1"/>
    <col min="11" max="11" width="16.140625" style="36" hidden="1" customWidth="1"/>
    <col min="12" max="12" width="15.7109375" style="36" hidden="1" customWidth="1"/>
    <col min="13" max="15" width="17.28125" style="36" hidden="1" customWidth="1"/>
    <col min="16" max="16" width="16.7109375" style="36" customWidth="1"/>
    <col min="17" max="17" width="0.2890625" style="36" customWidth="1"/>
    <col min="18" max="149" width="9.140625" style="36" customWidth="1"/>
    <col min="150" max="16384" width="9.140625" style="36" customWidth="1"/>
  </cols>
  <sheetData>
    <row r="1" spans="1:17" ht="1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94"/>
    </row>
    <row r="2" spans="1:17" ht="15">
      <c r="A2" s="119" t="s">
        <v>31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94"/>
    </row>
    <row r="3" spans="1:17" ht="15">
      <c r="A3" s="119" t="s">
        <v>32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94"/>
    </row>
    <row r="4" spans="1:17" ht="15">
      <c r="A4" s="119" t="s">
        <v>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94"/>
    </row>
    <row r="5" spans="1:17" ht="15">
      <c r="A5" s="37"/>
      <c r="B5" s="37"/>
      <c r="C5" s="37"/>
      <c r="D5" s="37"/>
      <c r="E5" s="53"/>
      <c r="F5" s="53"/>
      <c r="G5" s="53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15.75">
      <c r="A6" s="120" t="s">
        <v>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93"/>
    </row>
    <row r="7" spans="1:17" ht="15.75">
      <c r="A7" s="120" t="s">
        <v>66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93"/>
    </row>
    <row r="8" spans="1:17" ht="15.75">
      <c r="A8" s="120" t="s">
        <v>27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93"/>
    </row>
    <row r="9" spans="1:17" ht="12.75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</row>
    <row r="10" ht="24" customHeight="1"/>
    <row r="11" spans="1:16" s="38" customFormat="1" ht="10.5">
      <c r="A11" s="55" t="s">
        <v>3</v>
      </c>
      <c r="P11" s="39">
        <v>2018</v>
      </c>
    </row>
    <row r="12" spans="1:16" s="38" customFormat="1" ht="10.5">
      <c r="A12" s="38" t="s">
        <v>4</v>
      </c>
      <c r="B12" s="57" t="s">
        <v>5</v>
      </c>
      <c r="D12" s="39" t="s">
        <v>23</v>
      </c>
      <c r="E12" s="39" t="s">
        <v>24</v>
      </c>
      <c r="F12" s="39" t="s">
        <v>25</v>
      </c>
      <c r="G12" s="39" t="s">
        <v>17</v>
      </c>
      <c r="H12" s="39" t="s">
        <v>18</v>
      </c>
      <c r="I12" s="39" t="s">
        <v>19</v>
      </c>
      <c r="J12" s="39" t="s">
        <v>20</v>
      </c>
      <c r="K12" s="39" t="s">
        <v>9</v>
      </c>
      <c r="L12" s="39" t="s">
        <v>10</v>
      </c>
      <c r="M12" s="39" t="s">
        <v>13</v>
      </c>
      <c r="N12" s="39" t="s">
        <v>21</v>
      </c>
      <c r="O12" s="39" t="s">
        <v>14</v>
      </c>
      <c r="P12" s="56"/>
    </row>
    <row r="13" spans="3:17" s="38" customFormat="1" ht="10.5">
      <c r="C13" s="38" t="s">
        <v>33</v>
      </c>
      <c r="D13" s="40">
        <v>1420125.1400000001</v>
      </c>
      <c r="E13" s="40">
        <v>934795.74</v>
      </c>
      <c r="F13" s="40">
        <v>1615872.5400000003</v>
      </c>
      <c r="G13" s="58"/>
      <c r="H13" s="40"/>
      <c r="I13" s="40"/>
      <c r="J13" s="40"/>
      <c r="K13" s="40"/>
      <c r="L13" s="40"/>
      <c r="M13" s="40"/>
      <c r="N13" s="40"/>
      <c r="O13" s="40"/>
      <c r="P13" s="40">
        <v>3970793.42</v>
      </c>
      <c r="Q13" s="40"/>
    </row>
    <row r="14" spans="3:17" s="38" customFormat="1" ht="10.5">
      <c r="C14" s="38" t="s">
        <v>34</v>
      </c>
      <c r="D14" s="40"/>
      <c r="E14" s="40"/>
      <c r="F14" s="40"/>
      <c r="G14" s="58"/>
      <c r="H14" s="40"/>
      <c r="I14" s="40"/>
      <c r="J14" s="40"/>
      <c r="K14" s="40"/>
      <c r="L14" s="40"/>
      <c r="M14" s="40"/>
      <c r="N14" s="40"/>
      <c r="O14" s="40"/>
      <c r="P14" s="40">
        <v>0</v>
      </c>
      <c r="Q14" s="40"/>
    </row>
    <row r="15" spans="3:152" s="38" customFormat="1" ht="10.5">
      <c r="C15" s="38" t="s">
        <v>36</v>
      </c>
      <c r="D15" s="40"/>
      <c r="E15" s="40"/>
      <c r="F15" s="40"/>
      <c r="G15" s="58"/>
      <c r="H15" s="40"/>
      <c r="I15" s="40"/>
      <c r="J15" s="40"/>
      <c r="K15" s="40"/>
      <c r="L15" s="40"/>
      <c r="M15" s="40"/>
      <c r="N15" s="40"/>
      <c r="O15" s="40"/>
      <c r="P15" s="40">
        <v>0</v>
      </c>
      <c r="Q15" s="40"/>
      <c r="EU15" s="38">
        <v>561933.78</v>
      </c>
      <c r="EV15" s="38">
        <v>206623.12000000005</v>
      </c>
    </row>
    <row r="16" spans="3:17" s="38" customFormat="1" ht="10.5">
      <c r="C16" s="38" t="s">
        <v>35</v>
      </c>
      <c r="D16" s="40"/>
      <c r="E16" s="40"/>
      <c r="F16" s="40"/>
      <c r="G16" s="58"/>
      <c r="H16" s="40"/>
      <c r="I16" s="40"/>
      <c r="J16" s="40"/>
      <c r="K16" s="40"/>
      <c r="L16" s="40"/>
      <c r="M16" s="40"/>
      <c r="N16" s="40"/>
      <c r="O16" s="40"/>
      <c r="P16" s="40">
        <v>0</v>
      </c>
      <c r="Q16" s="40"/>
    </row>
    <row r="17" spans="3:17" s="38" customFormat="1" ht="10.5">
      <c r="C17" s="38" t="s">
        <v>37</v>
      </c>
      <c r="D17" s="40"/>
      <c r="E17" s="40"/>
      <c r="F17" s="40"/>
      <c r="G17" s="58"/>
      <c r="H17" s="40"/>
      <c r="I17" s="40"/>
      <c r="J17" s="40"/>
      <c r="K17" s="40"/>
      <c r="L17" s="40"/>
      <c r="M17" s="40"/>
      <c r="N17" s="40"/>
      <c r="O17" s="40"/>
      <c r="P17" s="40">
        <v>0</v>
      </c>
      <c r="Q17" s="40"/>
    </row>
    <row r="18" spans="3:17" s="38" customFormat="1" ht="10.5">
      <c r="C18" s="38" t="s">
        <v>38</v>
      </c>
      <c r="D18" s="40"/>
      <c r="E18" s="40"/>
      <c r="F18" s="40"/>
      <c r="G18" s="58"/>
      <c r="H18" s="40"/>
      <c r="I18" s="40"/>
      <c r="J18" s="40"/>
      <c r="K18" s="40"/>
      <c r="L18" s="40"/>
      <c r="M18" s="40"/>
      <c r="N18" s="40"/>
      <c r="O18" s="40"/>
      <c r="P18" s="40">
        <v>0</v>
      </c>
      <c r="Q18" s="40"/>
    </row>
    <row r="19" spans="3:17" s="38" customFormat="1" ht="12.75" customHeight="1">
      <c r="C19" s="39" t="s">
        <v>6</v>
      </c>
      <c r="D19" s="59">
        <v>1420125.1400000001</v>
      </c>
      <c r="E19" s="59">
        <v>934795.74</v>
      </c>
      <c r="F19" s="59">
        <v>1615872.5400000003</v>
      </c>
      <c r="G19" s="59">
        <v>0</v>
      </c>
      <c r="H19" s="59">
        <v>0</v>
      </c>
      <c r="I19" s="59">
        <v>0</v>
      </c>
      <c r="J19" s="42">
        <v>0</v>
      </c>
      <c r="K19" s="42">
        <v>0</v>
      </c>
      <c r="L19" s="41">
        <v>0</v>
      </c>
      <c r="M19" s="41">
        <v>0</v>
      </c>
      <c r="N19" s="41">
        <v>0</v>
      </c>
      <c r="O19" s="41">
        <v>0</v>
      </c>
      <c r="P19" s="42">
        <v>3970793.42</v>
      </c>
      <c r="Q19" s="40"/>
    </row>
    <row r="20" spans="2:17" s="38" customFormat="1" ht="14.25" customHeight="1">
      <c r="B20" s="57" t="s">
        <v>7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3:17" s="38" customFormat="1" ht="11.25">
      <c r="C21" s="38" t="s">
        <v>40</v>
      </c>
      <c r="D21" s="40">
        <v>133768.31</v>
      </c>
      <c r="E21" s="35">
        <v>710062.57</v>
      </c>
      <c r="F21" s="58">
        <v>466058.59</v>
      </c>
      <c r="G21" s="40"/>
      <c r="H21" s="40"/>
      <c r="I21" s="40"/>
      <c r="J21" s="40"/>
      <c r="K21" s="40"/>
      <c r="L21" s="40"/>
      <c r="M21" s="46"/>
      <c r="N21" s="46"/>
      <c r="O21" s="46"/>
      <c r="P21" s="40">
        <v>1309889.47</v>
      </c>
      <c r="Q21" s="40"/>
    </row>
    <row r="22" spans="3:17" s="38" customFormat="1" ht="10.5">
      <c r="C22" s="38" t="s">
        <v>39</v>
      </c>
      <c r="D22" s="40"/>
      <c r="E22" s="58"/>
      <c r="F22" s="58"/>
      <c r="G22" s="40"/>
      <c r="H22" s="40"/>
      <c r="I22" s="40"/>
      <c r="J22" s="40"/>
      <c r="K22" s="40"/>
      <c r="L22" s="40"/>
      <c r="M22" s="40"/>
      <c r="N22" s="40"/>
      <c r="O22" s="40"/>
      <c r="P22" s="40">
        <v>0</v>
      </c>
      <c r="Q22" s="40"/>
    </row>
    <row r="23" spans="3:17" s="38" customFormat="1" ht="10.5">
      <c r="C23" s="38" t="s">
        <v>41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>
        <v>0</v>
      </c>
      <c r="Q23" s="40"/>
    </row>
    <row r="24" spans="3:17" s="38" customFormat="1" ht="10.5">
      <c r="C24" s="38" t="s">
        <v>42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>
        <v>0</v>
      </c>
      <c r="Q24" s="40"/>
    </row>
    <row r="25" spans="3:17" s="55" customFormat="1" ht="10.5">
      <c r="C25" s="60" t="s">
        <v>8</v>
      </c>
      <c r="D25" s="42">
        <v>133768.31</v>
      </c>
      <c r="E25" s="42">
        <v>710062.57</v>
      </c>
      <c r="F25" s="42">
        <v>466058.59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92">
        <v>1309889.47</v>
      </c>
      <c r="Q25" s="61"/>
    </row>
    <row r="26" spans="1:17" s="62" customFormat="1" ht="11.25" thickBot="1">
      <c r="A26" s="57" t="s">
        <v>22</v>
      </c>
      <c r="D26" s="43">
        <v>1286356.83</v>
      </c>
      <c r="E26" s="43">
        <v>224733.17000000004</v>
      </c>
      <c r="F26" s="43">
        <v>1149813.9500000002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2660903.95</v>
      </c>
      <c r="Q26" s="63"/>
    </row>
    <row r="27" spans="1:17" s="38" customFormat="1" ht="13.5" thickTop="1">
      <c r="A27" s="55"/>
      <c r="D27" s="40"/>
      <c r="E27" s="40"/>
      <c r="F27" s="40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0"/>
    </row>
    <row r="28" spans="1:17" s="38" customFormat="1" ht="12.75">
      <c r="A28" s="55" t="s">
        <v>15</v>
      </c>
      <c r="D28" s="40"/>
      <c r="E28" s="40"/>
      <c r="F28" s="40"/>
      <c r="G28" s="44"/>
      <c r="H28" s="44"/>
      <c r="I28" s="44"/>
      <c r="J28" s="44"/>
      <c r="K28" s="44"/>
      <c r="L28" s="44"/>
      <c r="M28" s="44"/>
      <c r="N28" s="44"/>
      <c r="O28" s="44"/>
      <c r="P28" s="40"/>
      <c r="Q28" s="40"/>
    </row>
    <row r="29" spans="1:17" s="38" customFormat="1" ht="12.75">
      <c r="A29" s="55"/>
      <c r="B29" s="57" t="s">
        <v>5</v>
      </c>
      <c r="D29" s="40"/>
      <c r="E29" s="40"/>
      <c r="F29" s="40"/>
      <c r="G29" s="44"/>
      <c r="H29" s="44"/>
      <c r="I29" s="44"/>
      <c r="J29" s="44"/>
      <c r="K29" s="44"/>
      <c r="L29" s="44"/>
      <c r="M29" s="44"/>
      <c r="N29" s="44"/>
      <c r="O29" s="44"/>
      <c r="P29" s="40"/>
      <c r="Q29" s="40"/>
    </row>
    <row r="30" spans="1:17" s="38" customFormat="1" ht="12.75">
      <c r="A30" s="55"/>
      <c r="B30" s="57"/>
      <c r="C30" s="38" t="s">
        <v>43</v>
      </c>
      <c r="D30" s="40"/>
      <c r="E30" s="40"/>
      <c r="F30" s="40"/>
      <c r="G30" s="44"/>
      <c r="H30" s="44"/>
      <c r="I30" s="44"/>
      <c r="J30" s="44"/>
      <c r="K30" s="44"/>
      <c r="L30" s="44"/>
      <c r="M30" s="44"/>
      <c r="N30" s="44"/>
      <c r="O30" s="44"/>
      <c r="P30" s="40">
        <v>0</v>
      </c>
      <c r="Q30" s="40"/>
    </row>
    <row r="31" spans="1:17" s="38" customFormat="1" ht="12.75">
      <c r="A31" s="55"/>
      <c r="B31" s="57"/>
      <c r="C31" s="38" t="s">
        <v>44</v>
      </c>
      <c r="D31" s="40"/>
      <c r="E31" s="40"/>
      <c r="F31" s="40"/>
      <c r="G31" s="44"/>
      <c r="H31" s="44"/>
      <c r="I31" s="44"/>
      <c r="J31" s="44"/>
      <c r="K31" s="44"/>
      <c r="L31" s="44"/>
      <c r="M31" s="44"/>
      <c r="N31" s="44"/>
      <c r="O31" s="44"/>
      <c r="P31" s="40">
        <v>0</v>
      </c>
      <c r="Q31" s="40"/>
    </row>
    <row r="32" spans="1:17" s="38" customFormat="1" ht="12.75">
      <c r="A32" s="55"/>
      <c r="B32" s="57"/>
      <c r="C32" s="38" t="s">
        <v>45</v>
      </c>
      <c r="D32" s="40"/>
      <c r="E32" s="40"/>
      <c r="F32" s="40"/>
      <c r="G32" s="44"/>
      <c r="H32" s="44"/>
      <c r="I32" s="44"/>
      <c r="J32" s="44"/>
      <c r="K32" s="44"/>
      <c r="L32" s="44"/>
      <c r="M32" s="44"/>
      <c r="N32" s="44"/>
      <c r="O32" s="44"/>
      <c r="P32" s="40">
        <v>0</v>
      </c>
      <c r="Q32" s="40"/>
    </row>
    <row r="33" spans="1:17" s="38" customFormat="1" ht="10.5">
      <c r="A33" s="55"/>
      <c r="B33" s="57"/>
      <c r="C33" s="60" t="s">
        <v>6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0"/>
    </row>
    <row r="34" spans="1:17" s="38" customFormat="1" ht="15.75" customHeight="1">
      <c r="A34" s="55"/>
      <c r="B34" s="57" t="s">
        <v>7</v>
      </c>
      <c r="D34" s="40"/>
      <c r="E34" s="40"/>
      <c r="F34" s="40"/>
      <c r="G34" s="44"/>
      <c r="H34" s="44"/>
      <c r="I34" s="44"/>
      <c r="J34" s="44"/>
      <c r="K34" s="44"/>
      <c r="L34" s="44"/>
      <c r="M34" s="44"/>
      <c r="N34" s="44"/>
      <c r="O34" s="44"/>
      <c r="P34" s="40"/>
      <c r="Q34" s="40"/>
    </row>
    <row r="35" spans="1:17" s="38" customFormat="1" ht="15.75" customHeight="1">
      <c r="A35" s="55"/>
      <c r="B35" s="57"/>
      <c r="C35" s="38" t="s">
        <v>46</v>
      </c>
      <c r="D35" s="40"/>
      <c r="E35" s="40"/>
      <c r="F35" s="40">
        <v>25000</v>
      </c>
      <c r="G35" s="40"/>
      <c r="H35" s="40"/>
      <c r="I35" s="40"/>
      <c r="J35" s="40"/>
      <c r="K35" s="40"/>
      <c r="L35" s="40"/>
      <c r="M35" s="46"/>
      <c r="N35" s="46"/>
      <c r="O35" s="46"/>
      <c r="P35" s="40">
        <v>25000</v>
      </c>
      <c r="Q35" s="40"/>
    </row>
    <row r="36" spans="1:17" s="38" customFormat="1" ht="10.5">
      <c r="A36" s="55"/>
      <c r="C36" s="38" t="s">
        <v>47</v>
      </c>
      <c r="D36" s="40"/>
      <c r="E36" s="40"/>
      <c r="F36" s="40"/>
      <c r="G36" s="40"/>
      <c r="H36" s="40"/>
      <c r="I36" s="40"/>
      <c r="J36" s="40"/>
      <c r="K36" s="40"/>
      <c r="L36" s="40"/>
      <c r="M36" s="46"/>
      <c r="N36" s="46"/>
      <c r="O36" s="46"/>
      <c r="P36" s="40">
        <v>0</v>
      </c>
      <c r="Q36" s="40"/>
    </row>
    <row r="37" spans="1:17" s="38" customFormat="1" ht="10.5">
      <c r="A37" s="55"/>
      <c r="C37" s="38" t="s">
        <v>48</v>
      </c>
      <c r="D37" s="40"/>
      <c r="E37" s="40"/>
      <c r="F37" s="40"/>
      <c r="G37" s="40"/>
      <c r="H37" s="40"/>
      <c r="I37" s="40"/>
      <c r="J37" s="40"/>
      <c r="K37" s="40"/>
      <c r="L37" s="40"/>
      <c r="M37" s="46"/>
      <c r="N37" s="46"/>
      <c r="O37" s="46"/>
      <c r="P37" s="40">
        <v>0</v>
      </c>
      <c r="Q37" s="40"/>
    </row>
    <row r="38" spans="1:17" s="38" customFormat="1" ht="10.5">
      <c r="A38" s="64"/>
      <c r="C38" s="60" t="s">
        <v>8</v>
      </c>
      <c r="D38" s="47">
        <v>0</v>
      </c>
      <c r="E38" s="47">
        <v>0</v>
      </c>
      <c r="F38" s="47">
        <v>25000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25000</v>
      </c>
      <c r="Q38" s="40"/>
    </row>
    <row r="39" spans="1:17" s="67" customFormat="1" ht="11.25" thickBot="1">
      <c r="A39" s="64" t="s">
        <v>16</v>
      </c>
      <c r="B39" s="65"/>
      <c r="C39" s="65"/>
      <c r="D39" s="48">
        <v>0</v>
      </c>
      <c r="E39" s="48">
        <v>0</v>
      </c>
      <c r="F39" s="48">
        <v>-25000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-25000</v>
      </c>
      <c r="Q39" s="46"/>
    </row>
    <row r="40" spans="1:17" s="65" customFormat="1" ht="11.25" thickTop="1">
      <c r="A40" s="64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6"/>
    </row>
    <row r="41" spans="1:17" s="38" customFormat="1" ht="12.75">
      <c r="A41" s="64" t="s">
        <v>49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6"/>
    </row>
    <row r="42" spans="1:17" s="38" customFormat="1" ht="12.75">
      <c r="A42" s="55"/>
      <c r="B42" s="57" t="s">
        <v>5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0"/>
    </row>
    <row r="43" spans="1:17" s="38" customFormat="1" ht="12.75">
      <c r="A43" s="55"/>
      <c r="B43" s="57"/>
      <c r="C43" s="38" t="s">
        <v>50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0">
        <v>0</v>
      </c>
      <c r="Q43" s="40"/>
    </row>
    <row r="44" spans="1:17" s="38" customFormat="1" ht="10.5">
      <c r="A44" s="55"/>
      <c r="B44" s="57"/>
      <c r="C44" s="38" t="s">
        <v>51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0">
        <v>0</v>
      </c>
      <c r="Q44" s="40"/>
    </row>
    <row r="45" spans="1:17" s="38" customFormat="1" ht="10.5">
      <c r="A45" s="55"/>
      <c r="B45" s="57"/>
      <c r="C45" s="60" t="s">
        <v>6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0"/>
    </row>
    <row r="46" spans="1:17" s="38" customFormat="1" ht="15" customHeight="1">
      <c r="A46" s="55"/>
      <c r="B46" s="57" t="s">
        <v>7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0"/>
    </row>
    <row r="47" spans="1:17" s="38" customFormat="1" ht="10.5">
      <c r="A47" s="55"/>
      <c r="B47" s="57"/>
      <c r="C47" s="38" t="s">
        <v>52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0">
        <v>0</v>
      </c>
      <c r="Q47" s="40"/>
    </row>
    <row r="48" spans="1:17" s="38" customFormat="1" ht="10.5">
      <c r="A48" s="55"/>
      <c r="C48" s="38" t="s">
        <v>53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0">
        <v>0</v>
      </c>
      <c r="Q48" s="40"/>
    </row>
    <row r="49" spans="1:17" s="38" customFormat="1" ht="10.5">
      <c r="A49" s="55"/>
      <c r="C49" s="60" t="s">
        <v>8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0"/>
    </row>
    <row r="50" spans="1:17" s="38" customFormat="1" ht="11.25" thickBot="1">
      <c r="A50" s="55" t="s">
        <v>56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0"/>
    </row>
    <row r="51" spans="1:17" s="38" customFormat="1" ht="13.5" thickTop="1">
      <c r="A51" s="55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0"/>
    </row>
    <row r="52" spans="1:17" s="38" customFormat="1" ht="10.5">
      <c r="A52" s="55" t="s">
        <v>55</v>
      </c>
      <c r="C52" s="60"/>
      <c r="D52" s="45">
        <v>1286356.83</v>
      </c>
      <c r="E52" s="45">
        <v>224733.17000000004</v>
      </c>
      <c r="F52" s="45">
        <v>1124813.9500000002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2635903.95</v>
      </c>
      <c r="Q52" s="40"/>
    </row>
    <row r="53" spans="1:17" s="38" customFormat="1" ht="10.5">
      <c r="A53" s="38" t="s">
        <v>58</v>
      </c>
      <c r="D53" s="40">
        <v>3731833.759999998</v>
      </c>
      <c r="E53" s="40">
        <v>5018190.589999998</v>
      </c>
      <c r="F53" s="40">
        <v>5242923.759999998</v>
      </c>
      <c r="G53" s="40">
        <v>6367737.709999998</v>
      </c>
      <c r="H53" s="40">
        <v>6367737.709999998</v>
      </c>
      <c r="I53" s="40">
        <v>6367737.709999998</v>
      </c>
      <c r="J53" s="40">
        <v>6367737.709999998</v>
      </c>
      <c r="K53" s="40">
        <v>6367737.709999998</v>
      </c>
      <c r="L53" s="40">
        <v>6367737.709999998</v>
      </c>
      <c r="M53" s="40">
        <v>6367737.709999998</v>
      </c>
      <c r="N53" s="40">
        <v>6367737.709999998</v>
      </c>
      <c r="O53" s="40">
        <v>6367737.709999998</v>
      </c>
      <c r="P53" s="40">
        <v>3731833.759999998</v>
      </c>
      <c r="Q53" s="40"/>
    </row>
    <row r="54" spans="1:17" s="38" customFormat="1" ht="11.25" thickBot="1">
      <c r="A54" s="55" t="s">
        <v>57</v>
      </c>
      <c r="D54" s="48">
        <v>5018190.589999998</v>
      </c>
      <c r="E54" s="48">
        <v>5242923.759999998</v>
      </c>
      <c r="F54" s="48">
        <v>6367737.709999998</v>
      </c>
      <c r="G54" s="48">
        <v>6367737.709999998</v>
      </c>
      <c r="H54" s="48">
        <v>6367737.709999998</v>
      </c>
      <c r="I54" s="48">
        <v>6367737.709999998</v>
      </c>
      <c r="J54" s="48">
        <v>6367737.709999998</v>
      </c>
      <c r="K54" s="48">
        <v>6367737.709999998</v>
      </c>
      <c r="L54" s="48">
        <v>6367737.709999998</v>
      </c>
      <c r="M54" s="48">
        <v>6367737.709999998</v>
      </c>
      <c r="N54" s="48">
        <v>6367737.709999998</v>
      </c>
      <c r="O54" s="48">
        <v>6367737.709999998</v>
      </c>
      <c r="P54" s="48">
        <v>6367737.709999998</v>
      </c>
      <c r="Q54" s="40"/>
    </row>
    <row r="55" spans="4:17" s="38" customFormat="1" ht="11.25" thickTop="1">
      <c r="D55" s="49">
        <v>0</v>
      </c>
      <c r="E55" s="49">
        <v>0</v>
      </c>
      <c r="F55" s="49">
        <v>0</v>
      </c>
      <c r="G55" s="49">
        <v>164071.74000000115</v>
      </c>
      <c r="H55" s="40">
        <v>-4188.459999999031</v>
      </c>
      <c r="I55" s="49">
        <v>304495.1500000004</v>
      </c>
      <c r="J55" s="49">
        <v>72414.40000000037</v>
      </c>
      <c r="K55" s="49">
        <v>1028344.0600000005</v>
      </c>
      <c r="L55" s="49">
        <v>2131908.5500000007</v>
      </c>
      <c r="M55" s="49">
        <v>-2754724.789999998</v>
      </c>
      <c r="N55" s="49">
        <v>-2869585.689999998</v>
      </c>
      <c r="O55" s="49">
        <v>-2635903.9499999983</v>
      </c>
      <c r="P55" s="49">
        <v>0</v>
      </c>
      <c r="Q55" s="40"/>
    </row>
    <row r="56" spans="4:17" s="38" customFormat="1" ht="10.5">
      <c r="D56" s="49"/>
      <c r="E56" s="49"/>
      <c r="F56" s="49"/>
      <c r="G56" s="49"/>
      <c r="H56" s="40"/>
      <c r="I56" s="49"/>
      <c r="J56" s="49"/>
      <c r="K56" s="49"/>
      <c r="L56" s="49"/>
      <c r="M56" s="49"/>
      <c r="N56" s="49"/>
      <c r="O56" s="49"/>
      <c r="P56" s="49"/>
      <c r="Q56" s="40"/>
    </row>
    <row r="57" spans="4:30" s="38" customFormat="1" ht="10.5">
      <c r="D57" s="49"/>
      <c r="E57" s="49"/>
      <c r="F57" s="49"/>
      <c r="G57" s="49"/>
      <c r="H57" s="40"/>
      <c r="I57" s="49"/>
      <c r="J57" s="49"/>
      <c r="K57" s="49"/>
      <c r="L57" s="49"/>
      <c r="M57" s="49"/>
      <c r="N57" s="49"/>
      <c r="O57" s="49"/>
      <c r="P57" s="49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4:30" s="38" customFormat="1" ht="10.5">
      <c r="D58" s="49"/>
      <c r="E58" s="49"/>
      <c r="F58" s="49"/>
      <c r="G58" s="49"/>
      <c r="H58" s="40"/>
      <c r="I58" s="49"/>
      <c r="J58" s="49"/>
      <c r="K58" s="49"/>
      <c r="L58" s="49"/>
      <c r="M58" s="49"/>
      <c r="N58" s="49"/>
      <c r="O58" s="49"/>
      <c r="P58" s="49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16" ht="12.75">
      <c r="A59" s="99" t="s">
        <v>60</v>
      </c>
      <c r="B59" s="38"/>
      <c r="C59" s="38"/>
      <c r="D59" s="38"/>
      <c r="E59" s="79" t="s">
        <v>61</v>
      </c>
      <c r="F59" s="40"/>
      <c r="G59" s="40"/>
      <c r="H59" s="100" t="s">
        <v>61</v>
      </c>
      <c r="I59" s="49"/>
      <c r="J59" s="38"/>
      <c r="K59" s="38"/>
      <c r="L59" s="38"/>
      <c r="M59" s="38"/>
      <c r="N59" s="38"/>
      <c r="O59" s="38"/>
      <c r="P59" s="38"/>
    </row>
    <row r="60" spans="1:16" ht="12.75">
      <c r="A60" s="38"/>
      <c r="B60" s="38"/>
      <c r="C60" s="38"/>
      <c r="D60" s="38"/>
      <c r="E60" s="40"/>
      <c r="F60" s="40"/>
      <c r="G60" s="40"/>
      <c r="H60" s="38"/>
      <c r="I60" s="38"/>
      <c r="J60" s="38"/>
      <c r="K60" s="38"/>
      <c r="L60" s="38"/>
      <c r="M60" s="38"/>
      <c r="N60" s="38"/>
      <c r="O60" s="38"/>
      <c r="P60" s="38"/>
    </row>
    <row r="61" spans="1:16" ht="12.75">
      <c r="A61" s="121" t="s">
        <v>26</v>
      </c>
      <c r="B61" s="121"/>
      <c r="C61" s="121"/>
      <c r="D61" s="77"/>
      <c r="E61" s="78"/>
      <c r="F61" s="122" t="s">
        <v>64</v>
      </c>
      <c r="G61" s="122"/>
      <c r="H61" s="122"/>
      <c r="I61" s="122"/>
      <c r="J61" s="122"/>
      <c r="K61" s="122"/>
      <c r="L61" s="122"/>
      <c r="M61" s="122"/>
      <c r="N61" s="122"/>
      <c r="O61" s="122"/>
      <c r="P61" s="122"/>
    </row>
    <row r="62" spans="1:16" ht="12.75">
      <c r="A62" s="117" t="s">
        <v>54</v>
      </c>
      <c r="B62" s="117"/>
      <c r="C62" s="117"/>
      <c r="D62" s="76"/>
      <c r="E62" s="76"/>
      <c r="F62" s="118" t="s">
        <v>65</v>
      </c>
      <c r="G62" s="118"/>
      <c r="H62" s="118"/>
      <c r="I62" s="118"/>
      <c r="J62" s="118"/>
      <c r="K62" s="118"/>
      <c r="L62" s="118"/>
      <c r="M62" s="118"/>
      <c r="N62" s="118"/>
      <c r="O62" s="118"/>
      <c r="P62" s="118"/>
    </row>
  </sheetData>
  <sheetProtection password="C1B6" sheet="1" objects="1" scenarios="1"/>
  <mergeCells count="11">
    <mergeCell ref="A7:P7"/>
    <mergeCell ref="A61:C61"/>
    <mergeCell ref="F61:P61"/>
    <mergeCell ref="A62:C62"/>
    <mergeCell ref="F62:P62"/>
    <mergeCell ref="A8:P8"/>
    <mergeCell ref="A1:P1"/>
    <mergeCell ref="A2:P2"/>
    <mergeCell ref="A3:P3"/>
    <mergeCell ref="A4:P4"/>
    <mergeCell ref="A6:P6"/>
  </mergeCells>
  <printOptions/>
  <pageMargins left="0.8" right="0.25" top="0.57" bottom="0.29" header="0.5" footer="0.28"/>
  <pageSetup horizontalDpi="300" verticalDpi="300" orientation="portrait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62"/>
  <sheetViews>
    <sheetView zoomScalePageLayoutView="0" workbookViewId="0" topLeftCell="A7">
      <pane xSplit="3" ySplit="6" topLeftCell="D43" activePane="bottomRight" state="frozen"/>
      <selection pane="topLeft" activeCell="A7" sqref="A7"/>
      <selection pane="topRight" activeCell="D7" sqref="D7"/>
      <selection pane="bottomLeft" activeCell="A13" sqref="A13"/>
      <selection pane="bottomRight" activeCell="R59" sqref="R59"/>
    </sheetView>
  </sheetViews>
  <sheetFormatPr defaultColWidth="9.140625" defaultRowHeight="12.75"/>
  <cols>
    <col min="1" max="1" width="5.00390625" style="36" customWidth="1"/>
    <col min="2" max="2" width="6.7109375" style="36" customWidth="1"/>
    <col min="3" max="3" width="38.7109375" style="36" customWidth="1"/>
    <col min="4" max="4" width="17.00390625" style="36" customWidth="1"/>
    <col min="5" max="5" width="16.28125" style="52" customWidth="1"/>
    <col min="6" max="6" width="15.8515625" style="52" customWidth="1"/>
    <col min="7" max="10" width="15.8515625" style="52" hidden="1" customWidth="1"/>
    <col min="11" max="15" width="15.8515625" style="36" hidden="1" customWidth="1"/>
    <col min="16" max="16" width="15.8515625" style="36" customWidth="1"/>
    <col min="17" max="17" width="0.5625" style="36" customWidth="1"/>
    <col min="18" max="18" width="17.00390625" style="80" customWidth="1"/>
    <col min="19" max="19" width="14.421875" style="96" hidden="1" customWidth="1"/>
    <col min="20" max="24" width="15.8515625" style="96" hidden="1" customWidth="1"/>
    <col min="25" max="31" width="15.8515625" style="80" hidden="1" customWidth="1"/>
    <col min="32" max="32" width="15.8515625" style="96" hidden="1" customWidth="1"/>
    <col min="33" max="33" width="13.421875" style="96" hidden="1" customWidth="1"/>
    <col min="34" max="35" width="13.28125" style="96" hidden="1" customWidth="1"/>
    <col min="36" max="36" width="13.28125" style="96" customWidth="1"/>
    <col min="37" max="37" width="13.8515625" style="96" customWidth="1"/>
    <col min="38" max="43" width="13.28125" style="96" customWidth="1"/>
    <col min="44" max="44" width="14.8515625" style="96" customWidth="1"/>
    <col min="45" max="47" width="9.140625" style="96" customWidth="1"/>
    <col min="48" max="55" width="9.140625" style="52" customWidth="1"/>
    <col min="56" max="56" width="12.00390625" style="52" customWidth="1"/>
    <col min="57" max="60" width="9.140625" style="52" customWidth="1"/>
    <col min="61" max="16384" width="9.140625" style="36" customWidth="1"/>
  </cols>
  <sheetData>
    <row r="1" spans="1:44" ht="1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94"/>
      <c r="R1" s="103"/>
      <c r="S1" s="103" t="s">
        <v>0</v>
      </c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</row>
    <row r="2" spans="1:44" ht="15">
      <c r="A2" s="119" t="s">
        <v>31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94"/>
      <c r="R2" s="103"/>
      <c r="S2" s="103" t="s">
        <v>31</v>
      </c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</row>
    <row r="3" spans="1:44" ht="15">
      <c r="A3" s="119" t="s">
        <v>32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94"/>
      <c r="R3" s="103"/>
      <c r="S3" s="103" t="s">
        <v>32</v>
      </c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</row>
    <row r="4" spans="1:44" ht="15">
      <c r="A4" s="119" t="s">
        <v>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94"/>
      <c r="R4" s="103"/>
      <c r="S4" s="103" t="s">
        <v>1</v>
      </c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</row>
    <row r="5" spans="1:32" ht="15">
      <c r="A5" s="37"/>
      <c r="B5" s="37"/>
      <c r="C5" s="37"/>
      <c r="D5" s="37"/>
      <c r="E5" s="53"/>
      <c r="F5" s="53"/>
      <c r="G5" s="53"/>
      <c r="H5" s="53"/>
      <c r="I5" s="53"/>
      <c r="J5" s="53"/>
      <c r="K5" s="37"/>
      <c r="L5" s="37"/>
      <c r="M5" s="37"/>
      <c r="N5" s="37"/>
      <c r="O5" s="37"/>
      <c r="P5" s="37"/>
      <c r="Q5" s="37"/>
      <c r="R5" s="104"/>
      <c r="S5" s="105"/>
      <c r="T5" s="105"/>
      <c r="U5" s="105"/>
      <c r="V5" s="105"/>
      <c r="W5" s="105"/>
      <c r="X5" s="105"/>
      <c r="Y5" s="104"/>
      <c r="Z5" s="104"/>
      <c r="AA5" s="104"/>
      <c r="AB5" s="104"/>
      <c r="AC5" s="104"/>
      <c r="AD5" s="104"/>
      <c r="AE5" s="104"/>
      <c r="AF5" s="105"/>
    </row>
    <row r="6" spans="1:44" ht="15.75">
      <c r="A6" s="120" t="s">
        <v>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93"/>
      <c r="R6" s="106"/>
      <c r="S6" s="106" t="s">
        <v>2</v>
      </c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</row>
    <row r="7" spans="1:44" ht="15.75">
      <c r="A7" s="120" t="s">
        <v>66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93"/>
      <c r="R7" s="106"/>
      <c r="S7" s="106" t="s">
        <v>63</v>
      </c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</row>
    <row r="8" spans="1:44" ht="15.75">
      <c r="A8" s="120" t="s">
        <v>28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93"/>
      <c r="R8" s="106"/>
      <c r="S8" s="106" t="s">
        <v>28</v>
      </c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</row>
    <row r="9" spans="1:32" ht="12.75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</row>
    <row r="10" spans="16:32" ht="12.75">
      <c r="P10" s="39"/>
      <c r="AD10" s="107"/>
      <c r="AE10" s="107"/>
      <c r="AF10" s="109"/>
    </row>
    <row r="11" spans="1:60" s="38" customFormat="1" ht="10.5">
      <c r="A11" s="55" t="s">
        <v>3</v>
      </c>
      <c r="P11" s="39">
        <v>2018</v>
      </c>
      <c r="R11" s="65"/>
      <c r="S11" s="65" t="s">
        <v>3</v>
      </c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107"/>
      <c r="AE11" s="107"/>
      <c r="AF11" s="116"/>
      <c r="AG11" s="116"/>
      <c r="AH11" s="116">
        <v>2017</v>
      </c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46"/>
      <c r="AT11" s="46"/>
      <c r="AU11" s="46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</row>
    <row r="12" spans="1:60" s="38" customFormat="1" ht="10.5">
      <c r="A12" s="38" t="s">
        <v>4</v>
      </c>
      <c r="B12" s="57" t="s">
        <v>5</v>
      </c>
      <c r="D12" s="39" t="s">
        <v>23</v>
      </c>
      <c r="E12" s="39" t="s">
        <v>24</v>
      </c>
      <c r="F12" s="39" t="s">
        <v>25</v>
      </c>
      <c r="G12" s="39" t="s">
        <v>17</v>
      </c>
      <c r="H12" s="39" t="s">
        <v>18</v>
      </c>
      <c r="I12" s="39" t="s">
        <v>19</v>
      </c>
      <c r="J12" s="39" t="s">
        <v>20</v>
      </c>
      <c r="K12" s="39" t="s">
        <v>9</v>
      </c>
      <c r="L12" s="39" t="s">
        <v>10</v>
      </c>
      <c r="M12" s="39" t="s">
        <v>13</v>
      </c>
      <c r="N12" s="39" t="s">
        <v>21</v>
      </c>
      <c r="O12" s="39" t="s">
        <v>14</v>
      </c>
      <c r="P12" s="56"/>
      <c r="R12" s="107"/>
      <c r="S12" s="107" t="s">
        <v>4</v>
      </c>
      <c r="T12" s="107" t="s">
        <v>5</v>
      </c>
      <c r="U12" s="107"/>
      <c r="V12" s="107" t="s">
        <v>23</v>
      </c>
      <c r="W12" s="107" t="s">
        <v>24</v>
      </c>
      <c r="X12" s="107" t="s">
        <v>25</v>
      </c>
      <c r="Y12" s="107" t="s">
        <v>17</v>
      </c>
      <c r="Z12" s="107" t="s">
        <v>18</v>
      </c>
      <c r="AA12" s="107" t="s">
        <v>19</v>
      </c>
      <c r="AB12" s="107" t="s">
        <v>20</v>
      </c>
      <c r="AC12" s="107" t="s">
        <v>9</v>
      </c>
      <c r="AD12" s="108" t="s">
        <v>10</v>
      </c>
      <c r="AE12" s="108" t="s">
        <v>13</v>
      </c>
      <c r="AF12" s="109" t="s">
        <v>21</v>
      </c>
      <c r="AG12" s="46" t="s">
        <v>14</v>
      </c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</row>
    <row r="13" spans="3:60" s="38" customFormat="1" ht="10.5">
      <c r="C13" s="38" t="s">
        <v>33</v>
      </c>
      <c r="D13" s="40"/>
      <c r="E13" s="40"/>
      <c r="F13" s="40"/>
      <c r="G13" s="58"/>
      <c r="H13" s="40"/>
      <c r="I13" s="40"/>
      <c r="J13" s="40"/>
      <c r="K13" s="40"/>
      <c r="L13" s="40"/>
      <c r="M13" s="40"/>
      <c r="N13" s="40"/>
      <c r="O13" s="40"/>
      <c r="P13" s="40">
        <v>0</v>
      </c>
      <c r="R13" s="46"/>
      <c r="S13" s="46"/>
      <c r="T13" s="46"/>
      <c r="U13" s="75" t="s">
        <v>33</v>
      </c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>
        <v>0</v>
      </c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</row>
    <row r="14" spans="3:60" s="38" customFormat="1" ht="10.5">
      <c r="C14" s="38" t="s">
        <v>34</v>
      </c>
      <c r="D14" s="40"/>
      <c r="E14" s="40"/>
      <c r="F14" s="40"/>
      <c r="G14" s="58"/>
      <c r="H14" s="40"/>
      <c r="I14" s="40"/>
      <c r="J14" s="40"/>
      <c r="K14" s="40"/>
      <c r="L14" s="40"/>
      <c r="M14" s="40"/>
      <c r="N14" s="40"/>
      <c r="O14" s="40"/>
      <c r="P14" s="40">
        <v>0</v>
      </c>
      <c r="R14" s="46"/>
      <c r="S14" s="46"/>
      <c r="T14" s="46"/>
      <c r="U14" s="75" t="s">
        <v>34</v>
      </c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>
        <v>0</v>
      </c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</row>
    <row r="15" spans="3:60" s="38" customFormat="1" ht="10.5">
      <c r="C15" s="38" t="s">
        <v>36</v>
      </c>
      <c r="D15" s="40"/>
      <c r="E15" s="40"/>
      <c r="F15" s="40"/>
      <c r="G15" s="58"/>
      <c r="H15" s="40"/>
      <c r="I15" s="40"/>
      <c r="J15" s="40"/>
      <c r="K15" s="40"/>
      <c r="L15" s="40"/>
      <c r="M15" s="40"/>
      <c r="N15" s="40"/>
      <c r="O15" s="40"/>
      <c r="P15" s="40">
        <v>0</v>
      </c>
      <c r="R15" s="46"/>
      <c r="S15" s="46"/>
      <c r="T15" s="46"/>
      <c r="U15" s="75" t="s">
        <v>36</v>
      </c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>
        <v>0</v>
      </c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</row>
    <row r="16" spans="3:60" s="38" customFormat="1" ht="10.5">
      <c r="C16" s="38" t="s">
        <v>35</v>
      </c>
      <c r="D16" s="40"/>
      <c r="E16" s="40"/>
      <c r="F16" s="40"/>
      <c r="G16" s="58"/>
      <c r="H16" s="40"/>
      <c r="I16" s="40"/>
      <c r="J16" s="40"/>
      <c r="K16" s="40"/>
      <c r="L16" s="40"/>
      <c r="M16" s="40"/>
      <c r="N16" s="40"/>
      <c r="O16" s="40"/>
      <c r="P16" s="40">
        <v>0</v>
      </c>
      <c r="R16" s="46"/>
      <c r="S16" s="46"/>
      <c r="T16" s="46"/>
      <c r="U16" s="75" t="s">
        <v>35</v>
      </c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>
        <v>0</v>
      </c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</row>
    <row r="17" spans="3:60" s="38" customFormat="1" ht="10.5">
      <c r="C17" s="38" t="s">
        <v>37</v>
      </c>
      <c r="D17" s="40"/>
      <c r="E17" s="40"/>
      <c r="F17" s="40"/>
      <c r="G17" s="58"/>
      <c r="H17" s="40"/>
      <c r="I17" s="40"/>
      <c r="J17" s="40"/>
      <c r="K17" s="40"/>
      <c r="L17" s="40"/>
      <c r="M17" s="40"/>
      <c r="N17" s="40"/>
      <c r="O17" s="40"/>
      <c r="P17" s="40">
        <v>0</v>
      </c>
      <c r="R17" s="46"/>
      <c r="S17" s="46"/>
      <c r="T17" s="46"/>
      <c r="U17" s="75" t="s">
        <v>37</v>
      </c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>
        <v>0</v>
      </c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</row>
    <row r="18" spans="3:60" s="38" customFormat="1" ht="10.5">
      <c r="C18" s="38" t="s">
        <v>38</v>
      </c>
      <c r="D18" s="98">
        <v>6694.46</v>
      </c>
      <c r="E18" s="98">
        <v>1736123.04</v>
      </c>
      <c r="F18" s="98">
        <v>1991698.21</v>
      </c>
      <c r="G18" s="58"/>
      <c r="H18" s="40"/>
      <c r="I18" s="40"/>
      <c r="J18" s="40"/>
      <c r="K18" s="40"/>
      <c r="L18" s="40"/>
      <c r="M18" s="40"/>
      <c r="N18" s="40"/>
      <c r="O18" s="40"/>
      <c r="P18" s="40">
        <v>3734515.71</v>
      </c>
      <c r="R18" s="46"/>
      <c r="S18" s="46"/>
      <c r="T18" s="46"/>
      <c r="U18" s="75" t="s">
        <v>38</v>
      </c>
      <c r="V18" s="46">
        <v>9105.83</v>
      </c>
      <c r="W18" s="46">
        <v>991856.3099999999</v>
      </c>
      <c r="X18" s="46">
        <v>4812584.970000001</v>
      </c>
      <c r="Y18" s="46">
        <v>29593294.740000002</v>
      </c>
      <c r="Z18" s="46">
        <v>2511587.4899999998</v>
      </c>
      <c r="AA18" s="46">
        <v>107685.89</v>
      </c>
      <c r="AB18" s="46">
        <v>7423753.619999998</v>
      </c>
      <c r="AC18" s="46">
        <v>14850.869999999995</v>
      </c>
      <c r="AD18" s="46">
        <v>86388.91</v>
      </c>
      <c r="AE18" s="46">
        <v>96486.32999999999</v>
      </c>
      <c r="AF18" s="46">
        <v>2565665.08</v>
      </c>
      <c r="AG18" s="46">
        <v>20231.619999999995</v>
      </c>
      <c r="AH18" s="46">
        <v>48233491.65999999</v>
      </c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</row>
    <row r="19" spans="3:60" s="38" customFormat="1" ht="12.75" customHeight="1">
      <c r="C19" s="39" t="s">
        <v>6</v>
      </c>
      <c r="D19" s="97">
        <v>6694.46</v>
      </c>
      <c r="E19" s="59">
        <v>1736123.04</v>
      </c>
      <c r="F19" s="59">
        <v>1991698.21</v>
      </c>
      <c r="G19" s="59">
        <v>0</v>
      </c>
      <c r="H19" s="59">
        <v>0</v>
      </c>
      <c r="I19" s="59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2">
        <v>3734515.71</v>
      </c>
      <c r="R19" s="110"/>
      <c r="S19" s="110"/>
      <c r="T19" s="110"/>
      <c r="U19" s="110" t="s">
        <v>6</v>
      </c>
      <c r="V19" s="110">
        <v>9105.83</v>
      </c>
      <c r="W19" s="110">
        <v>991856.3099999999</v>
      </c>
      <c r="X19" s="46">
        <v>4812584.970000001</v>
      </c>
      <c r="Y19" s="46">
        <v>29593294.740000002</v>
      </c>
      <c r="Z19" s="46">
        <v>2511587.4899999998</v>
      </c>
      <c r="AA19" s="46">
        <v>107685.89</v>
      </c>
      <c r="AB19" s="46">
        <v>7423753.619999998</v>
      </c>
      <c r="AC19" s="46">
        <v>14850.869999999995</v>
      </c>
      <c r="AD19" s="45">
        <v>86388.91</v>
      </c>
      <c r="AE19" s="45">
        <v>96486.32999999999</v>
      </c>
      <c r="AF19" s="45">
        <v>2565665.08</v>
      </c>
      <c r="AG19" s="46">
        <v>20231.619999999995</v>
      </c>
      <c r="AH19" s="46">
        <v>48233491.65999999</v>
      </c>
      <c r="AI19" s="46"/>
      <c r="AJ19" s="46"/>
      <c r="AK19" s="46"/>
      <c r="AL19" s="46"/>
      <c r="AM19" s="46"/>
      <c r="AN19" s="46"/>
      <c r="AO19" s="46"/>
      <c r="AP19" s="46"/>
      <c r="AQ19" s="46"/>
      <c r="AR19" s="45"/>
      <c r="AS19" s="46"/>
      <c r="AT19" s="46"/>
      <c r="AU19" s="46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</row>
    <row r="20" spans="2:60" s="38" customFormat="1" ht="14.25" customHeight="1">
      <c r="B20" s="57" t="s">
        <v>7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R20" s="46"/>
      <c r="S20" s="46"/>
      <c r="T20" s="46" t="s">
        <v>7</v>
      </c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</row>
    <row r="21" spans="3:60" s="38" customFormat="1" ht="11.25">
      <c r="C21" s="38" t="s">
        <v>40</v>
      </c>
      <c r="D21" s="40"/>
      <c r="E21" s="40"/>
      <c r="F21" s="58"/>
      <c r="G21" s="40"/>
      <c r="H21" s="40"/>
      <c r="I21" s="40"/>
      <c r="J21" s="40"/>
      <c r="K21" s="34"/>
      <c r="L21" s="40"/>
      <c r="M21" s="40"/>
      <c r="N21" s="40"/>
      <c r="O21" s="40"/>
      <c r="P21" s="40">
        <v>0</v>
      </c>
      <c r="R21" s="46"/>
      <c r="S21" s="75"/>
      <c r="T21" s="75"/>
      <c r="U21" s="46" t="s">
        <v>40</v>
      </c>
      <c r="V21" s="46"/>
      <c r="W21" s="46">
        <v>242298.28000000014</v>
      </c>
      <c r="X21" s="46">
        <v>1700550.1099999999</v>
      </c>
      <c r="Y21" s="115"/>
      <c r="Z21" s="46">
        <v>3619122.55</v>
      </c>
      <c r="AA21" s="46">
        <v>1698035.06</v>
      </c>
      <c r="AB21" s="46">
        <v>10601100.91</v>
      </c>
      <c r="AC21" s="46">
        <v>7515719.2</v>
      </c>
      <c r="AD21" s="46">
        <v>3963683.49</v>
      </c>
      <c r="AE21" s="46">
        <v>5911570.1</v>
      </c>
      <c r="AF21" s="46">
        <v>1121261.96</v>
      </c>
      <c r="AG21" s="46">
        <v>5650624.81</v>
      </c>
      <c r="AH21" s="46">
        <v>42023966.470000006</v>
      </c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</row>
    <row r="22" spans="3:60" s="38" customFormat="1" ht="10.5">
      <c r="C22" s="38" t="s">
        <v>39</v>
      </c>
      <c r="D22" s="40"/>
      <c r="E22" s="58"/>
      <c r="F22" s="58"/>
      <c r="G22" s="40"/>
      <c r="H22" s="40"/>
      <c r="I22" s="40"/>
      <c r="J22" s="40"/>
      <c r="K22" s="40"/>
      <c r="L22" s="40"/>
      <c r="M22" s="40"/>
      <c r="N22" s="40"/>
      <c r="O22" s="40"/>
      <c r="P22" s="40">
        <v>0</v>
      </c>
      <c r="R22" s="46"/>
      <c r="S22" s="75"/>
      <c r="T22" s="75"/>
      <c r="U22" s="46" t="s">
        <v>39</v>
      </c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>
        <v>0</v>
      </c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</row>
    <row r="23" spans="3:60" s="38" customFormat="1" ht="10.5">
      <c r="C23" s="38" t="s">
        <v>41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>
        <v>0</v>
      </c>
      <c r="R23" s="46"/>
      <c r="S23" s="46"/>
      <c r="T23" s="46"/>
      <c r="U23" s="46" t="s">
        <v>41</v>
      </c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>
        <v>0</v>
      </c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0"/>
      <c r="AW23" s="40"/>
      <c r="AX23" s="40"/>
      <c r="AY23" s="40"/>
      <c r="AZ23" s="40"/>
      <c r="BA23" s="40"/>
      <c r="BB23" s="40"/>
      <c r="BC23" s="40"/>
      <c r="BD23" s="40"/>
      <c r="BE23" s="124"/>
      <c r="BF23" s="124"/>
      <c r="BG23" s="40"/>
      <c r="BH23" s="40"/>
    </row>
    <row r="24" spans="3:60" s="38" customFormat="1" ht="10.5">
      <c r="C24" s="38" t="s">
        <v>42</v>
      </c>
      <c r="D24" s="40">
        <v>59.55</v>
      </c>
      <c r="E24" s="40">
        <v>1189586.36</v>
      </c>
      <c r="F24" s="40">
        <v>1785000</v>
      </c>
      <c r="G24" s="40"/>
      <c r="H24" s="40"/>
      <c r="I24" s="40"/>
      <c r="J24" s="40"/>
      <c r="K24" s="40"/>
      <c r="L24" s="40"/>
      <c r="M24" s="40"/>
      <c r="N24" s="40"/>
      <c r="O24" s="40"/>
      <c r="P24" s="40">
        <v>2974645.91</v>
      </c>
      <c r="R24" s="46"/>
      <c r="S24" s="46"/>
      <c r="T24" s="46"/>
      <c r="U24" s="46" t="s">
        <v>42</v>
      </c>
      <c r="V24" s="46"/>
      <c r="W24" s="46"/>
      <c r="X24" s="46"/>
      <c r="Y24" s="46">
        <v>1309500</v>
      </c>
      <c r="Z24" s="46"/>
      <c r="AA24" s="46"/>
      <c r="AB24" s="46"/>
      <c r="AC24" s="46"/>
      <c r="AD24" s="46"/>
      <c r="AE24" s="46"/>
      <c r="AF24" s="46"/>
      <c r="AG24" s="46"/>
      <c r="AH24" s="46">
        <v>1309500</v>
      </c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</row>
    <row r="25" spans="3:60" s="55" customFormat="1" ht="10.5">
      <c r="C25" s="60" t="s">
        <v>8</v>
      </c>
      <c r="D25" s="42">
        <v>59.55</v>
      </c>
      <c r="E25" s="42">
        <v>1189586.36</v>
      </c>
      <c r="F25" s="42">
        <v>1785000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2974645.91</v>
      </c>
      <c r="R25" s="45"/>
      <c r="S25" s="45"/>
      <c r="T25" s="45"/>
      <c r="U25" s="45" t="s">
        <v>8</v>
      </c>
      <c r="V25" s="45">
        <v>0</v>
      </c>
      <c r="W25" s="45">
        <v>242298.28000000014</v>
      </c>
      <c r="X25" s="45">
        <v>1700550.1099999999</v>
      </c>
      <c r="Y25" s="45">
        <v>1309500</v>
      </c>
      <c r="Z25" s="45">
        <v>3619122.55</v>
      </c>
      <c r="AA25" s="45">
        <v>1698035.06</v>
      </c>
      <c r="AB25" s="45">
        <v>10601100.91</v>
      </c>
      <c r="AC25" s="45">
        <v>7515719.2</v>
      </c>
      <c r="AD25" s="45">
        <v>3963683.49</v>
      </c>
      <c r="AE25" s="45">
        <v>5911570.1</v>
      </c>
      <c r="AF25" s="45">
        <v>1121261.96</v>
      </c>
      <c r="AG25" s="45">
        <v>5650624.81</v>
      </c>
      <c r="AH25" s="45">
        <v>43333466.470000006</v>
      </c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</row>
    <row r="26" spans="1:60" s="62" customFormat="1" ht="11.25" thickBot="1">
      <c r="A26" s="57" t="s">
        <v>22</v>
      </c>
      <c r="D26" s="43">
        <v>6634.91</v>
      </c>
      <c r="E26" s="43">
        <v>546536.6799999999</v>
      </c>
      <c r="F26" s="43">
        <v>206698.20999999996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759869.7999999998</v>
      </c>
      <c r="R26" s="111"/>
      <c r="S26" s="111" t="s">
        <v>22</v>
      </c>
      <c r="T26" s="111"/>
      <c r="U26" s="111"/>
      <c r="V26" s="111">
        <v>9105.83</v>
      </c>
      <c r="W26" s="111">
        <v>749558.0299999998</v>
      </c>
      <c r="X26" s="111">
        <v>3112034.860000001</v>
      </c>
      <c r="Y26" s="111">
        <v>28283794.740000002</v>
      </c>
      <c r="Z26" s="111">
        <v>-1107535.06</v>
      </c>
      <c r="AA26" s="111">
        <v>-1590349.1700000002</v>
      </c>
      <c r="AB26" s="111">
        <v>-3177347.290000002</v>
      </c>
      <c r="AC26" s="111">
        <v>-7500868.33</v>
      </c>
      <c r="AD26" s="111">
        <v>-3877294.58</v>
      </c>
      <c r="AE26" s="111">
        <v>-5815083.77</v>
      </c>
      <c r="AF26" s="111">
        <v>1444403.12</v>
      </c>
      <c r="AG26" s="95">
        <v>-5630393.1899999995</v>
      </c>
      <c r="AH26" s="95">
        <v>4900025.189999983</v>
      </c>
      <c r="AI26" s="95"/>
      <c r="AJ26" s="95"/>
      <c r="AK26" s="95"/>
      <c r="AL26" s="95"/>
      <c r="AM26" s="95"/>
      <c r="AN26" s="95"/>
      <c r="AO26" s="95"/>
      <c r="AP26" s="95"/>
      <c r="AQ26" s="95"/>
      <c r="AR26" s="111"/>
      <c r="AS26" s="95"/>
      <c r="AT26" s="95"/>
      <c r="AU26" s="95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</row>
    <row r="27" spans="1:60" s="38" customFormat="1" ht="13.5" thickTop="1">
      <c r="A27" s="55"/>
      <c r="D27" s="40"/>
      <c r="E27" s="40"/>
      <c r="F27" s="40"/>
      <c r="G27" s="44"/>
      <c r="H27" s="44"/>
      <c r="I27" s="44"/>
      <c r="J27" s="44"/>
      <c r="K27" s="44"/>
      <c r="L27" s="44"/>
      <c r="M27" s="44"/>
      <c r="N27" s="44"/>
      <c r="O27" s="44"/>
      <c r="P27" s="44"/>
      <c r="R27" s="46"/>
      <c r="S27" s="46"/>
      <c r="T27" s="46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</row>
    <row r="28" spans="1:60" s="38" customFormat="1" ht="12.75">
      <c r="A28" s="55" t="s">
        <v>15</v>
      </c>
      <c r="D28" s="40"/>
      <c r="E28" s="40"/>
      <c r="F28" s="40"/>
      <c r="G28" s="44"/>
      <c r="H28" s="44"/>
      <c r="I28" s="44"/>
      <c r="J28" s="44"/>
      <c r="K28" s="44"/>
      <c r="L28" s="44"/>
      <c r="M28" s="44"/>
      <c r="N28" s="44"/>
      <c r="O28" s="44"/>
      <c r="P28" s="40"/>
      <c r="R28" s="46"/>
      <c r="S28" s="46" t="s">
        <v>15</v>
      </c>
      <c r="T28" s="46"/>
      <c r="U28" s="44"/>
      <c r="V28" s="44"/>
      <c r="W28" s="44"/>
      <c r="X28" s="44"/>
      <c r="Y28" s="44"/>
      <c r="Z28" s="44"/>
      <c r="AA28" s="44"/>
      <c r="AB28" s="44"/>
      <c r="AC28" s="44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</row>
    <row r="29" spans="1:60" s="38" customFormat="1" ht="12.75">
      <c r="A29" s="55"/>
      <c r="B29" s="57" t="s">
        <v>5</v>
      </c>
      <c r="D29" s="40"/>
      <c r="E29" s="40"/>
      <c r="F29" s="40"/>
      <c r="G29" s="44"/>
      <c r="H29" s="44"/>
      <c r="I29" s="44"/>
      <c r="J29" s="44"/>
      <c r="K29" s="44"/>
      <c r="L29" s="44"/>
      <c r="M29" s="44"/>
      <c r="N29" s="44"/>
      <c r="O29" s="44"/>
      <c r="P29" s="40"/>
      <c r="R29" s="46"/>
      <c r="S29" s="46"/>
      <c r="T29" s="46" t="s">
        <v>5</v>
      </c>
      <c r="U29" s="44"/>
      <c r="V29" s="44"/>
      <c r="W29" s="44"/>
      <c r="X29" s="44"/>
      <c r="Y29" s="44"/>
      <c r="Z29" s="44"/>
      <c r="AA29" s="44"/>
      <c r="AB29" s="44"/>
      <c r="AC29" s="44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</row>
    <row r="30" spans="1:60" s="38" customFormat="1" ht="12.75">
      <c r="A30" s="55"/>
      <c r="B30" s="57"/>
      <c r="C30" s="38" t="s">
        <v>43</v>
      </c>
      <c r="D30" s="40"/>
      <c r="E30" s="40"/>
      <c r="F30" s="40"/>
      <c r="G30" s="44"/>
      <c r="H30" s="44"/>
      <c r="I30" s="44"/>
      <c r="J30" s="44"/>
      <c r="K30" s="44"/>
      <c r="L30" s="44"/>
      <c r="M30" s="44"/>
      <c r="N30" s="44"/>
      <c r="O30" s="44"/>
      <c r="P30" s="40">
        <v>0</v>
      </c>
      <c r="R30" s="46"/>
      <c r="S30" s="46"/>
      <c r="T30" s="46"/>
      <c r="U30" s="44" t="s">
        <v>43</v>
      </c>
      <c r="V30" s="44"/>
      <c r="W30" s="44"/>
      <c r="X30" s="44"/>
      <c r="Y30" s="44"/>
      <c r="Z30" s="44"/>
      <c r="AA30" s="44"/>
      <c r="AB30" s="44"/>
      <c r="AC30" s="44"/>
      <c r="AD30" s="46"/>
      <c r="AE30" s="46"/>
      <c r="AF30" s="46"/>
      <c r="AG30" s="46"/>
      <c r="AH30" s="46">
        <v>0</v>
      </c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</row>
    <row r="31" spans="1:60" s="38" customFormat="1" ht="12.75">
      <c r="A31" s="55"/>
      <c r="B31" s="57"/>
      <c r="C31" s="38" t="s">
        <v>44</v>
      </c>
      <c r="D31" s="40"/>
      <c r="E31" s="40"/>
      <c r="F31" s="40"/>
      <c r="G31" s="44"/>
      <c r="H31" s="44"/>
      <c r="I31" s="44"/>
      <c r="J31" s="44"/>
      <c r="K31" s="44"/>
      <c r="L31" s="44"/>
      <c r="M31" s="44"/>
      <c r="N31" s="44"/>
      <c r="O31" s="44"/>
      <c r="P31" s="40">
        <v>0</v>
      </c>
      <c r="R31" s="46"/>
      <c r="S31" s="46"/>
      <c r="T31" s="46"/>
      <c r="U31" s="44" t="s">
        <v>44</v>
      </c>
      <c r="V31" s="44"/>
      <c r="W31" s="44"/>
      <c r="X31" s="44"/>
      <c r="Y31" s="44"/>
      <c r="Z31" s="44"/>
      <c r="AA31" s="44"/>
      <c r="AB31" s="44"/>
      <c r="AC31" s="44"/>
      <c r="AD31" s="46"/>
      <c r="AE31" s="46"/>
      <c r="AF31" s="46"/>
      <c r="AG31" s="46"/>
      <c r="AH31" s="46">
        <v>0</v>
      </c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</row>
    <row r="32" spans="1:60" s="38" customFormat="1" ht="12.75">
      <c r="A32" s="55"/>
      <c r="B32" s="57"/>
      <c r="C32" s="38" t="s">
        <v>45</v>
      </c>
      <c r="D32" s="40"/>
      <c r="E32" s="40"/>
      <c r="F32" s="40"/>
      <c r="G32" s="44"/>
      <c r="H32" s="44"/>
      <c r="I32" s="44"/>
      <c r="J32" s="44"/>
      <c r="K32" s="44"/>
      <c r="L32" s="44"/>
      <c r="M32" s="44"/>
      <c r="N32" s="44"/>
      <c r="O32" s="44"/>
      <c r="P32" s="40">
        <v>0</v>
      </c>
      <c r="R32" s="46"/>
      <c r="S32" s="46"/>
      <c r="T32" s="46"/>
      <c r="U32" s="44" t="s">
        <v>45</v>
      </c>
      <c r="V32" s="44"/>
      <c r="W32" s="44"/>
      <c r="X32" s="44"/>
      <c r="Y32" s="44"/>
      <c r="Z32" s="44"/>
      <c r="AA32" s="44"/>
      <c r="AB32" s="44"/>
      <c r="AC32" s="44"/>
      <c r="AD32" s="46"/>
      <c r="AE32" s="46"/>
      <c r="AF32" s="46"/>
      <c r="AG32" s="46"/>
      <c r="AH32" s="46">
        <v>0</v>
      </c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</row>
    <row r="33" spans="1:60" s="38" customFormat="1" ht="10.5">
      <c r="A33" s="55"/>
      <c r="B33" s="57"/>
      <c r="C33" s="60" t="s">
        <v>6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R33" s="46"/>
      <c r="S33" s="46"/>
      <c r="T33" s="46"/>
      <c r="U33" s="46" t="s">
        <v>6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</row>
    <row r="34" spans="1:60" s="38" customFormat="1" ht="15.75" customHeight="1">
      <c r="A34" s="55"/>
      <c r="B34" s="57" t="s">
        <v>7</v>
      </c>
      <c r="D34" s="40"/>
      <c r="E34" s="40"/>
      <c r="F34" s="40"/>
      <c r="G34" s="44"/>
      <c r="H34" s="44"/>
      <c r="I34" s="44"/>
      <c r="J34" s="44"/>
      <c r="K34" s="44"/>
      <c r="L34" s="44"/>
      <c r="M34" s="44"/>
      <c r="N34" s="44"/>
      <c r="O34" s="44"/>
      <c r="P34" s="40"/>
      <c r="R34" s="46"/>
      <c r="S34" s="46"/>
      <c r="T34" s="46" t="s">
        <v>7</v>
      </c>
      <c r="U34" s="44"/>
      <c r="V34" s="44"/>
      <c r="W34" s="44"/>
      <c r="X34" s="44"/>
      <c r="Y34" s="44"/>
      <c r="Z34" s="44"/>
      <c r="AA34" s="44"/>
      <c r="AB34" s="44"/>
      <c r="AC34" s="44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</row>
    <row r="35" spans="1:60" s="38" customFormat="1" ht="15.75" customHeight="1">
      <c r="A35" s="55"/>
      <c r="B35" s="57"/>
      <c r="C35" s="38" t="s">
        <v>46</v>
      </c>
      <c r="D35" s="40"/>
      <c r="E35" s="40"/>
      <c r="F35" s="40"/>
      <c r="G35" s="40"/>
      <c r="H35" s="40"/>
      <c r="I35" s="40"/>
      <c r="J35" s="40"/>
      <c r="K35" s="40"/>
      <c r="L35" s="40"/>
      <c r="M35" s="46"/>
      <c r="N35" s="46"/>
      <c r="O35" s="46"/>
      <c r="P35" s="40">
        <v>0</v>
      </c>
      <c r="R35" s="46"/>
      <c r="S35" s="46"/>
      <c r="T35" s="46"/>
      <c r="U35" s="46" t="s">
        <v>46</v>
      </c>
      <c r="V35" s="46"/>
      <c r="W35" s="46">
        <v>928785.65</v>
      </c>
      <c r="X35" s="46">
        <v>907074.21</v>
      </c>
      <c r="Y35" s="46"/>
      <c r="Z35" s="46"/>
      <c r="AA35" s="45"/>
      <c r="AB35" s="45"/>
      <c r="AC35" s="45">
        <v>0</v>
      </c>
      <c r="AD35" s="46">
        <v>0</v>
      </c>
      <c r="AE35" s="46">
        <v>1182089.29</v>
      </c>
      <c r="AF35" s="46"/>
      <c r="AG35" s="46">
        <v>81208.70999999999</v>
      </c>
      <c r="AH35" s="46">
        <v>3099157.86</v>
      </c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</row>
    <row r="36" spans="1:60" s="38" customFormat="1" ht="10.5">
      <c r="A36" s="55"/>
      <c r="C36" s="38" t="s">
        <v>47</v>
      </c>
      <c r="D36" s="40"/>
      <c r="E36" s="40"/>
      <c r="F36" s="40"/>
      <c r="G36" s="40"/>
      <c r="H36" s="40"/>
      <c r="I36" s="40"/>
      <c r="J36" s="40"/>
      <c r="K36" s="40">
        <v>0</v>
      </c>
      <c r="L36" s="40">
        <v>0</v>
      </c>
      <c r="M36" s="46">
        <v>0</v>
      </c>
      <c r="N36" s="46">
        <v>0</v>
      </c>
      <c r="O36" s="46">
        <v>0</v>
      </c>
      <c r="P36" s="40">
        <v>0</v>
      </c>
      <c r="R36" s="46"/>
      <c r="S36" s="46"/>
      <c r="T36" s="46"/>
      <c r="U36" s="46" t="s">
        <v>47</v>
      </c>
      <c r="V36" s="46"/>
      <c r="W36" s="46"/>
      <c r="X36" s="46"/>
      <c r="Y36" s="46"/>
      <c r="Z36" s="46"/>
      <c r="AA36" s="46"/>
      <c r="AB36" s="46"/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</row>
    <row r="37" spans="1:60" s="38" customFormat="1" ht="10.5">
      <c r="A37" s="55"/>
      <c r="C37" s="38" t="s">
        <v>48</v>
      </c>
      <c r="D37" s="40"/>
      <c r="E37" s="40"/>
      <c r="F37" s="40"/>
      <c r="G37" s="40"/>
      <c r="H37" s="40"/>
      <c r="I37" s="40"/>
      <c r="J37" s="40"/>
      <c r="K37" s="40">
        <v>0</v>
      </c>
      <c r="L37" s="40">
        <v>0</v>
      </c>
      <c r="M37" s="46">
        <v>0</v>
      </c>
      <c r="N37" s="46">
        <v>0</v>
      </c>
      <c r="O37" s="46">
        <v>0</v>
      </c>
      <c r="P37" s="40">
        <v>0</v>
      </c>
      <c r="R37" s="46"/>
      <c r="S37" s="46"/>
      <c r="T37" s="46"/>
      <c r="U37" s="46" t="s">
        <v>48</v>
      </c>
      <c r="V37" s="46"/>
      <c r="W37" s="46"/>
      <c r="X37" s="46"/>
      <c r="Y37" s="46"/>
      <c r="Z37" s="46"/>
      <c r="AA37" s="46"/>
      <c r="AB37" s="46"/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</row>
    <row r="38" spans="1:60" s="38" customFormat="1" ht="10.5">
      <c r="A38" s="64"/>
      <c r="C38" s="60" t="s">
        <v>8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R38" s="45"/>
      <c r="S38" s="45"/>
      <c r="T38" s="45"/>
      <c r="U38" s="45" t="s">
        <v>8</v>
      </c>
      <c r="V38" s="45">
        <v>0</v>
      </c>
      <c r="W38" s="45">
        <v>928785.65</v>
      </c>
      <c r="X38" s="45">
        <v>907074.21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1182089.29</v>
      </c>
      <c r="AF38" s="45">
        <v>0</v>
      </c>
      <c r="AG38" s="46">
        <v>81208.70999999999</v>
      </c>
      <c r="AH38" s="46">
        <v>3099157.86</v>
      </c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</row>
    <row r="39" spans="1:60" s="67" customFormat="1" ht="11.25" thickBot="1">
      <c r="A39" s="64" t="s">
        <v>16</v>
      </c>
      <c r="B39" s="65"/>
      <c r="C39" s="65"/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65"/>
      <c r="R39" s="45"/>
      <c r="S39" s="45" t="s">
        <v>16</v>
      </c>
      <c r="T39" s="45"/>
      <c r="U39" s="45"/>
      <c r="V39" s="45">
        <v>0</v>
      </c>
      <c r="W39" s="45">
        <v>-928785.65</v>
      </c>
      <c r="X39" s="45">
        <v>-907074.21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-1182089.29</v>
      </c>
      <c r="AF39" s="45">
        <v>0</v>
      </c>
      <c r="AG39" s="46">
        <v>-81208.70999999999</v>
      </c>
      <c r="AH39" s="46">
        <v>-3099157.86</v>
      </c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</row>
    <row r="40" spans="1:60" s="65" customFormat="1" ht="11.25" thickTop="1">
      <c r="A40" s="64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</row>
    <row r="41" spans="1:60" s="38" customFormat="1" ht="12.75">
      <c r="A41" s="64" t="s">
        <v>49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R41" s="44"/>
      <c r="S41" s="44" t="s">
        <v>49</v>
      </c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</row>
    <row r="42" spans="1:60" s="38" customFormat="1" ht="12.75">
      <c r="A42" s="55"/>
      <c r="B42" s="57" t="s">
        <v>5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R42" s="44"/>
      <c r="S42" s="44"/>
      <c r="T42" s="44" t="s">
        <v>5</v>
      </c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</row>
    <row r="43" spans="1:60" s="38" customFormat="1" ht="12.75">
      <c r="A43" s="55"/>
      <c r="B43" s="57"/>
      <c r="C43" s="38" t="s">
        <v>50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0">
        <v>0</v>
      </c>
      <c r="R43" s="44"/>
      <c r="S43" s="44"/>
      <c r="T43" s="44"/>
      <c r="U43" s="44" t="s">
        <v>50</v>
      </c>
      <c r="V43" s="44"/>
      <c r="W43" s="44"/>
      <c r="X43" s="44"/>
      <c r="Y43" s="44"/>
      <c r="Z43" s="44"/>
      <c r="AA43" s="44"/>
      <c r="AB43" s="44"/>
      <c r="AC43" s="44"/>
      <c r="AD43" s="46"/>
      <c r="AE43" s="46"/>
      <c r="AF43" s="46"/>
      <c r="AG43" s="46"/>
      <c r="AH43" s="46">
        <v>0</v>
      </c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</row>
    <row r="44" spans="1:60" s="38" customFormat="1" ht="10.5">
      <c r="A44" s="55"/>
      <c r="B44" s="57"/>
      <c r="C44" s="38" t="s">
        <v>51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0">
        <v>0</v>
      </c>
      <c r="R44" s="45"/>
      <c r="S44" s="45"/>
      <c r="T44" s="45"/>
      <c r="U44" s="45" t="s">
        <v>51</v>
      </c>
      <c r="V44" s="45"/>
      <c r="W44" s="45"/>
      <c r="X44" s="45"/>
      <c r="Y44" s="45"/>
      <c r="Z44" s="45"/>
      <c r="AA44" s="45"/>
      <c r="AB44" s="45"/>
      <c r="AC44" s="45"/>
      <c r="AD44" s="46"/>
      <c r="AE44" s="46"/>
      <c r="AF44" s="46"/>
      <c r="AG44" s="46"/>
      <c r="AH44" s="46">
        <v>0</v>
      </c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</row>
    <row r="45" spans="1:60" s="38" customFormat="1" ht="10.5">
      <c r="A45" s="55"/>
      <c r="B45" s="57"/>
      <c r="C45" s="60" t="s">
        <v>6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R45" s="45"/>
      <c r="S45" s="45"/>
      <c r="T45" s="45"/>
      <c r="U45" s="45" t="s">
        <v>6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6">
        <v>0</v>
      </c>
      <c r="AH45" s="46">
        <v>0</v>
      </c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</row>
    <row r="46" spans="1:60" s="38" customFormat="1" ht="15" customHeight="1">
      <c r="A46" s="55"/>
      <c r="B46" s="57" t="s">
        <v>7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R46" s="45"/>
      <c r="S46" s="45"/>
      <c r="T46" s="45" t="s">
        <v>7</v>
      </c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</row>
    <row r="47" spans="1:60" s="38" customFormat="1" ht="10.5">
      <c r="A47" s="55"/>
      <c r="B47" s="57"/>
      <c r="C47" s="38" t="s">
        <v>52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0">
        <v>0</v>
      </c>
      <c r="R47" s="45"/>
      <c r="S47" s="45"/>
      <c r="T47" s="45"/>
      <c r="U47" s="45" t="s">
        <v>52</v>
      </c>
      <c r="V47" s="45"/>
      <c r="W47" s="45"/>
      <c r="X47" s="45"/>
      <c r="Y47" s="45"/>
      <c r="Z47" s="45"/>
      <c r="AA47" s="45"/>
      <c r="AB47" s="45"/>
      <c r="AC47" s="45"/>
      <c r="AD47" s="46"/>
      <c r="AE47" s="46"/>
      <c r="AF47" s="46"/>
      <c r="AG47" s="46"/>
      <c r="AH47" s="46">
        <v>0</v>
      </c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</row>
    <row r="48" spans="1:60" s="38" customFormat="1" ht="10.5">
      <c r="A48" s="55"/>
      <c r="C48" s="38" t="s">
        <v>53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0">
        <v>0</v>
      </c>
      <c r="R48" s="45"/>
      <c r="S48" s="45"/>
      <c r="T48" s="45"/>
      <c r="U48" s="45" t="s">
        <v>53</v>
      </c>
      <c r="V48" s="45"/>
      <c r="W48" s="45"/>
      <c r="X48" s="45"/>
      <c r="Y48" s="45"/>
      <c r="Z48" s="45"/>
      <c r="AA48" s="45"/>
      <c r="AB48" s="45"/>
      <c r="AC48" s="45"/>
      <c r="AD48" s="46"/>
      <c r="AE48" s="46"/>
      <c r="AF48" s="46"/>
      <c r="AG48" s="46"/>
      <c r="AH48" s="46">
        <v>0</v>
      </c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</row>
    <row r="49" spans="1:60" s="38" customFormat="1" ht="10.5">
      <c r="A49" s="55"/>
      <c r="C49" s="60" t="s">
        <v>8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R49" s="45"/>
      <c r="S49" s="45"/>
      <c r="T49" s="45"/>
      <c r="U49" s="45" t="s">
        <v>8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6">
        <v>0</v>
      </c>
      <c r="AH49" s="46">
        <v>0</v>
      </c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</row>
    <row r="50" spans="1:60" s="38" customFormat="1" ht="11.25" thickBot="1">
      <c r="A50" s="55" t="s">
        <v>56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R50" s="45"/>
      <c r="S50" s="45" t="s">
        <v>56</v>
      </c>
      <c r="T50" s="45"/>
      <c r="U50" s="45"/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6">
        <v>0</v>
      </c>
      <c r="AH50" s="46">
        <v>0</v>
      </c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</row>
    <row r="51" spans="1:60" s="38" customFormat="1" ht="13.5" thickTop="1">
      <c r="A51" s="55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</row>
    <row r="52" spans="1:60" s="38" customFormat="1" ht="10.5">
      <c r="A52" s="55" t="s">
        <v>55</v>
      </c>
      <c r="C52" s="60"/>
      <c r="D52" s="45">
        <v>6634.91</v>
      </c>
      <c r="E52" s="45">
        <v>546536.6799999999</v>
      </c>
      <c r="F52" s="45">
        <v>206698.20999999996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759869.7999999998</v>
      </c>
      <c r="R52" s="45"/>
      <c r="S52" s="45" t="s">
        <v>55</v>
      </c>
      <c r="T52" s="45"/>
      <c r="U52" s="45"/>
      <c r="V52" s="45">
        <v>9105.83</v>
      </c>
      <c r="W52" s="45">
        <v>-179227.62000000023</v>
      </c>
      <c r="X52" s="45">
        <v>2204960.650000001</v>
      </c>
      <c r="Y52" s="45">
        <v>28283794.740000002</v>
      </c>
      <c r="Z52" s="45">
        <v>-1107535.06</v>
      </c>
      <c r="AA52" s="45">
        <v>-1590349.1700000002</v>
      </c>
      <c r="AB52" s="45">
        <v>-3177347.290000002</v>
      </c>
      <c r="AC52" s="45">
        <v>-7500868.33</v>
      </c>
      <c r="AD52" s="45">
        <v>-3877294.58</v>
      </c>
      <c r="AE52" s="45">
        <v>-6997173.06</v>
      </c>
      <c r="AF52" s="45">
        <v>1444403.12</v>
      </c>
      <c r="AG52" s="46">
        <v>-5711601.899999999</v>
      </c>
      <c r="AH52" s="46">
        <v>1800867.3299999828</v>
      </c>
      <c r="AI52" s="46"/>
      <c r="AJ52" s="46"/>
      <c r="AK52" s="46"/>
      <c r="AL52" s="46"/>
      <c r="AM52" s="46"/>
      <c r="AN52" s="46"/>
      <c r="AO52" s="46"/>
      <c r="AP52" s="46"/>
      <c r="AQ52" s="46"/>
      <c r="AR52" s="45"/>
      <c r="AS52" s="46"/>
      <c r="AT52" s="46"/>
      <c r="AU52" s="46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</row>
    <row r="53" spans="1:60" s="38" customFormat="1" ht="10.5">
      <c r="A53" s="38" t="s">
        <v>58</v>
      </c>
      <c r="D53" s="40">
        <v>13603164.790000007</v>
      </c>
      <c r="E53" s="40">
        <v>13609799.700000007</v>
      </c>
      <c r="F53" s="40">
        <v>14156336.380000006</v>
      </c>
      <c r="G53" s="40">
        <v>14363034.590000007</v>
      </c>
      <c r="H53" s="40">
        <v>14363034.590000007</v>
      </c>
      <c r="I53" s="40">
        <v>14363034.590000007</v>
      </c>
      <c r="J53" s="40">
        <v>14363034.590000007</v>
      </c>
      <c r="K53" s="40">
        <v>14363034.590000007</v>
      </c>
      <c r="L53" s="40">
        <v>14363034.590000007</v>
      </c>
      <c r="M53" s="40">
        <v>14363034.590000007</v>
      </c>
      <c r="N53" s="40">
        <v>14363034.590000007</v>
      </c>
      <c r="O53" s="40">
        <v>14363034.590000007</v>
      </c>
      <c r="P53" s="40">
        <v>13603164.790000007</v>
      </c>
      <c r="R53" s="46"/>
      <c r="S53" s="46" t="s">
        <v>58</v>
      </c>
      <c r="T53" s="46"/>
      <c r="U53" s="46"/>
      <c r="V53" s="46">
        <v>11624297.460000005</v>
      </c>
      <c r="W53" s="46">
        <v>11633403.290000005</v>
      </c>
      <c r="X53" s="46">
        <v>11454175.670000004</v>
      </c>
      <c r="Y53" s="46">
        <v>13659136.320000004</v>
      </c>
      <c r="Z53" s="46">
        <v>41942931.06</v>
      </c>
      <c r="AA53" s="46">
        <v>40835396</v>
      </c>
      <c r="AB53" s="46">
        <v>39245046.83</v>
      </c>
      <c r="AC53" s="46">
        <v>36067699.54</v>
      </c>
      <c r="AD53" s="46">
        <v>28566831.21</v>
      </c>
      <c r="AE53" s="46">
        <v>24689536.630000003</v>
      </c>
      <c r="AF53" s="46">
        <v>17692363.570000004</v>
      </c>
      <c r="AG53" s="46">
        <v>19136766.690000005</v>
      </c>
      <c r="AH53" s="46">
        <v>11624297.460000005</v>
      </c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</row>
    <row r="54" spans="1:60" s="38" customFormat="1" ht="11.25" thickBot="1">
      <c r="A54" s="55" t="s">
        <v>57</v>
      </c>
      <c r="D54" s="48">
        <v>13609799.700000007</v>
      </c>
      <c r="E54" s="48">
        <v>14156336.380000006</v>
      </c>
      <c r="F54" s="48">
        <v>14363034.590000007</v>
      </c>
      <c r="G54" s="48">
        <v>14363034.590000007</v>
      </c>
      <c r="H54" s="48">
        <v>14363034.590000007</v>
      </c>
      <c r="I54" s="48">
        <v>14363034.590000007</v>
      </c>
      <c r="J54" s="48">
        <v>14363034.590000007</v>
      </c>
      <c r="K54" s="48">
        <v>14363034.590000007</v>
      </c>
      <c r="L54" s="48">
        <v>14363034.590000007</v>
      </c>
      <c r="M54" s="48">
        <v>14363034.590000007</v>
      </c>
      <c r="N54" s="48">
        <v>14363034.590000007</v>
      </c>
      <c r="O54" s="48">
        <v>14363034.590000007</v>
      </c>
      <c r="P54" s="48">
        <v>14363034.590000007</v>
      </c>
      <c r="R54" s="45"/>
      <c r="S54" s="45" t="s">
        <v>57</v>
      </c>
      <c r="T54" s="45"/>
      <c r="U54" s="45"/>
      <c r="V54" s="45">
        <v>11633403.290000005</v>
      </c>
      <c r="W54" s="45">
        <v>11454175.670000004</v>
      </c>
      <c r="X54" s="45">
        <v>13659136.320000004</v>
      </c>
      <c r="Y54" s="45">
        <v>41942931.06</v>
      </c>
      <c r="Z54" s="45">
        <v>40835396</v>
      </c>
      <c r="AA54" s="45">
        <v>39245046.83</v>
      </c>
      <c r="AB54" s="45">
        <v>36067699.54</v>
      </c>
      <c r="AC54" s="45">
        <v>28566831.21</v>
      </c>
      <c r="AD54" s="45">
        <v>24689536.630000003</v>
      </c>
      <c r="AE54" s="45">
        <v>17692363.570000004</v>
      </c>
      <c r="AF54" s="45">
        <v>19136766.690000005</v>
      </c>
      <c r="AG54" s="46">
        <v>13425164.790000007</v>
      </c>
      <c r="AH54" s="46">
        <v>13425164.789999988</v>
      </c>
      <c r="AI54" s="46"/>
      <c r="AJ54" s="46"/>
      <c r="AK54" s="46"/>
      <c r="AL54" s="46"/>
      <c r="AM54" s="46"/>
      <c r="AN54" s="46"/>
      <c r="AO54" s="46"/>
      <c r="AP54" s="46"/>
      <c r="AQ54" s="46"/>
      <c r="AR54" s="45"/>
      <c r="AS54" s="46"/>
      <c r="AT54" s="46"/>
      <c r="AU54" s="46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</row>
    <row r="55" spans="4:60" s="38" customFormat="1" ht="11.25" thickTop="1">
      <c r="D55" s="49">
        <v>0</v>
      </c>
      <c r="E55" s="49">
        <v>0</v>
      </c>
      <c r="F55" s="49">
        <v>0</v>
      </c>
      <c r="G55" s="49">
        <v>-27579896.469999988</v>
      </c>
      <c r="H55" s="40">
        <v>-26472361.409999978</v>
      </c>
      <c r="I55" s="49">
        <v>24882012.23999999</v>
      </c>
      <c r="J55" s="49">
        <v>21704664.94999999</v>
      </c>
      <c r="K55" s="49">
        <v>14203796.619999994</v>
      </c>
      <c r="L55" s="49">
        <v>-10326502.039999984</v>
      </c>
      <c r="M55" s="49">
        <v>3329328.979999993</v>
      </c>
      <c r="N55" s="49">
        <v>4773732.099999994</v>
      </c>
      <c r="O55" s="49">
        <v>-937869.8000000082</v>
      </c>
      <c r="P55" s="49">
        <v>0</v>
      </c>
      <c r="Q55" s="40"/>
      <c r="R55" s="112"/>
      <c r="S55" s="112"/>
      <c r="T55" s="112"/>
      <c r="U55" s="112"/>
      <c r="V55" s="46">
        <v>0</v>
      </c>
      <c r="W55" s="112">
        <v>0</v>
      </c>
      <c r="X55" s="112">
        <v>1.4901161193847656E-08</v>
      </c>
      <c r="Y55" s="112">
        <v>0</v>
      </c>
      <c r="Z55" s="112">
        <v>0</v>
      </c>
      <c r="AA55" s="112">
        <v>0</v>
      </c>
      <c r="AB55" s="112">
        <v>0</v>
      </c>
      <c r="AC55" s="112">
        <v>0</v>
      </c>
      <c r="AD55" s="112">
        <v>0</v>
      </c>
      <c r="AE55" s="112">
        <v>0</v>
      </c>
      <c r="AF55" s="46">
        <v>0</v>
      </c>
      <c r="AG55" s="46">
        <v>0</v>
      </c>
      <c r="AH55" s="46">
        <v>1.862645149230957E-08</v>
      </c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</row>
    <row r="56" spans="4:60" s="38" customFormat="1" ht="10.5">
      <c r="D56" s="49"/>
      <c r="E56" s="49"/>
      <c r="F56" s="49"/>
      <c r="G56" s="49"/>
      <c r="H56" s="40">
        <v>26472361.409999978</v>
      </c>
      <c r="I56" s="49"/>
      <c r="J56" s="49"/>
      <c r="K56" s="49"/>
      <c r="L56" s="49"/>
      <c r="M56" s="49"/>
      <c r="N56" s="49"/>
      <c r="O56" s="49"/>
      <c r="P56" s="49"/>
      <c r="Q56" s="40"/>
      <c r="R56" s="112"/>
      <c r="S56" s="112"/>
      <c r="T56" s="112"/>
      <c r="U56" s="112"/>
      <c r="V56" s="46"/>
      <c r="W56" s="112"/>
      <c r="X56" s="112"/>
      <c r="Y56" s="112"/>
      <c r="Z56" s="112">
        <v>0</v>
      </c>
      <c r="AA56" s="112"/>
      <c r="AB56" s="112"/>
      <c r="AC56" s="112"/>
      <c r="AD56" s="112"/>
      <c r="AE56" s="112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</row>
    <row r="57" spans="4:60" s="38" customFormat="1" ht="10.5">
      <c r="D57" s="49"/>
      <c r="E57" s="49"/>
      <c r="F57" s="49"/>
      <c r="G57" s="49"/>
      <c r="H57" s="40"/>
      <c r="I57" s="49"/>
      <c r="J57" s="49"/>
      <c r="K57" s="49"/>
      <c r="L57" s="49"/>
      <c r="M57" s="49"/>
      <c r="N57" s="49"/>
      <c r="O57" s="49"/>
      <c r="P57" s="49"/>
      <c r="Q57" s="40"/>
      <c r="R57" s="112"/>
      <c r="S57" s="112"/>
      <c r="T57" s="112"/>
      <c r="U57" s="112"/>
      <c r="V57" s="46"/>
      <c r="W57" s="112"/>
      <c r="X57" s="112"/>
      <c r="Y57" s="112"/>
      <c r="Z57" s="112"/>
      <c r="AA57" s="112"/>
      <c r="AB57" s="112"/>
      <c r="AC57" s="112"/>
      <c r="AD57" s="112"/>
      <c r="AE57" s="112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</row>
    <row r="58" spans="4:60" s="38" customFormat="1" ht="10.5">
      <c r="D58" s="49"/>
      <c r="E58" s="49"/>
      <c r="F58" s="49"/>
      <c r="G58" s="49"/>
      <c r="H58" s="40"/>
      <c r="I58" s="49"/>
      <c r="J58" s="49"/>
      <c r="K58" s="49"/>
      <c r="L58" s="49"/>
      <c r="M58" s="49"/>
      <c r="N58" s="49"/>
      <c r="O58" s="49"/>
      <c r="P58" s="49"/>
      <c r="Q58" s="40"/>
      <c r="R58" s="112"/>
      <c r="S58" s="112"/>
      <c r="T58" s="112"/>
      <c r="U58" s="112"/>
      <c r="V58" s="46"/>
      <c r="W58" s="112"/>
      <c r="X58" s="112"/>
      <c r="Y58" s="112"/>
      <c r="Z58" s="112"/>
      <c r="AA58" s="112"/>
      <c r="AB58" s="112"/>
      <c r="AC58" s="112"/>
      <c r="AD58" s="112"/>
      <c r="AE58" s="112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</row>
    <row r="59" spans="1:60" ht="12.75">
      <c r="A59" s="99" t="s">
        <v>60</v>
      </c>
      <c r="B59" s="38"/>
      <c r="C59" s="38"/>
      <c r="D59" s="38"/>
      <c r="E59" s="79" t="s">
        <v>61</v>
      </c>
      <c r="F59" s="40"/>
      <c r="G59" s="40"/>
      <c r="H59" s="100" t="s">
        <v>61</v>
      </c>
      <c r="I59" s="49"/>
      <c r="J59" s="38"/>
      <c r="K59" s="38"/>
      <c r="L59" s="38"/>
      <c r="M59" s="38"/>
      <c r="N59" s="38"/>
      <c r="O59" s="38"/>
      <c r="P59" s="38"/>
      <c r="S59" s="80" t="s">
        <v>60</v>
      </c>
      <c r="W59" s="113" t="s">
        <v>61</v>
      </c>
      <c r="X59" s="114"/>
      <c r="Z59" s="80" t="s">
        <v>61</v>
      </c>
      <c r="AF59" s="80"/>
      <c r="AG59" s="80"/>
      <c r="AH59" s="71"/>
      <c r="AI59" s="71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80"/>
      <c r="AU59" s="80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</row>
    <row r="60" spans="1:60" ht="12.75">
      <c r="A60" s="38"/>
      <c r="B60" s="38"/>
      <c r="C60" s="38"/>
      <c r="D60" s="38"/>
      <c r="E60" s="40"/>
      <c r="F60" s="40"/>
      <c r="G60" s="40"/>
      <c r="H60" s="38"/>
      <c r="I60" s="38"/>
      <c r="J60" s="38"/>
      <c r="K60" s="38"/>
      <c r="L60" s="38"/>
      <c r="M60" s="38"/>
      <c r="N60" s="38"/>
      <c r="O60" s="38"/>
      <c r="P60" s="38"/>
      <c r="S60" s="80"/>
      <c r="W60" s="80"/>
      <c r="X60" s="80"/>
      <c r="AE60" s="114"/>
      <c r="AF60" s="80"/>
      <c r="AG60" s="80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80"/>
      <c r="AU60" s="80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</row>
    <row r="61" spans="1:60" ht="12.75">
      <c r="A61" s="121" t="s">
        <v>26</v>
      </c>
      <c r="B61" s="121"/>
      <c r="C61" s="121"/>
      <c r="D61" s="77"/>
      <c r="E61" s="78"/>
      <c r="F61" s="122" t="s">
        <v>64</v>
      </c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S61" s="70" t="s">
        <v>26</v>
      </c>
      <c r="T61" s="71"/>
      <c r="U61" s="71"/>
      <c r="V61" s="71"/>
      <c r="W61" s="72"/>
      <c r="X61" s="72" t="s">
        <v>64</v>
      </c>
      <c r="Y61" s="72"/>
      <c r="Z61" s="72"/>
      <c r="AA61" s="72"/>
      <c r="AB61" s="72"/>
      <c r="AC61" s="72"/>
      <c r="AD61" s="72"/>
      <c r="AE61" s="72"/>
      <c r="AF61" s="80"/>
      <c r="AG61" s="80"/>
      <c r="AH61" s="72"/>
      <c r="AI61" s="72"/>
      <c r="AJ61" s="72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</row>
    <row r="62" spans="1:60" ht="12.75">
      <c r="A62" s="117" t="s">
        <v>54</v>
      </c>
      <c r="B62" s="117"/>
      <c r="C62" s="117"/>
      <c r="D62" s="76"/>
      <c r="E62" s="76"/>
      <c r="F62" s="118" t="s">
        <v>65</v>
      </c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S62" s="73" t="s">
        <v>54</v>
      </c>
      <c r="T62" s="73"/>
      <c r="U62" s="73"/>
      <c r="V62" s="73"/>
      <c r="W62" s="73"/>
      <c r="X62" s="73" t="s">
        <v>65</v>
      </c>
      <c r="Y62" s="73"/>
      <c r="Z62" s="73"/>
      <c r="AA62" s="73"/>
      <c r="AB62" s="73"/>
      <c r="AC62" s="73"/>
      <c r="AD62" s="73"/>
      <c r="AE62" s="73"/>
      <c r="AF62" s="80"/>
      <c r="AG62" s="80"/>
      <c r="AH62" s="73"/>
      <c r="AI62" s="73"/>
      <c r="AJ62" s="73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</row>
  </sheetData>
  <sheetProtection password="C1B6" sheet="1" objects="1" scenarios="1"/>
  <mergeCells count="12">
    <mergeCell ref="A1:P1"/>
    <mergeCell ref="A62:C62"/>
    <mergeCell ref="A61:C61"/>
    <mergeCell ref="F61:P61"/>
    <mergeCell ref="F62:P62"/>
    <mergeCell ref="A2:P2"/>
    <mergeCell ref="A3:P3"/>
    <mergeCell ref="A4:P4"/>
    <mergeCell ref="A6:P6"/>
    <mergeCell ref="A7:P7"/>
    <mergeCell ref="A8:P8"/>
    <mergeCell ref="BE23:BF23"/>
  </mergeCells>
  <printOptions/>
  <pageMargins left="0.25" right="0.25" top="0.75" bottom="0.75" header="0.3" footer="0.3"/>
  <pageSetup horizontalDpi="300" verticalDpi="300" orientation="portrait" scale="86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9"/>
  <sheetViews>
    <sheetView zoomScalePageLayoutView="0" workbookViewId="0" topLeftCell="A1">
      <selection activeCell="C57" sqref="C57"/>
    </sheetView>
  </sheetViews>
  <sheetFormatPr defaultColWidth="9.140625" defaultRowHeight="12.75"/>
  <cols>
    <col min="1" max="1" width="2.28125" style="1" customWidth="1"/>
    <col min="2" max="2" width="5.00390625" style="1" customWidth="1"/>
    <col min="3" max="3" width="32.140625" style="1" customWidth="1"/>
    <col min="4" max="4" width="13.57421875" style="1" customWidth="1"/>
    <col min="5" max="5" width="14.421875" style="4" customWidth="1"/>
    <col min="6" max="6" width="14.140625" style="4" customWidth="1"/>
    <col min="7" max="10" width="15.8515625" style="4" customWidth="1"/>
    <col min="11" max="11" width="14.28125" style="4" customWidth="1"/>
    <col min="12" max="12" width="14.421875" style="4" customWidth="1"/>
    <col min="13" max="16" width="14.00390625" style="4" customWidth="1"/>
    <col min="17" max="17" width="14.7109375" style="4" customWidth="1"/>
    <col min="18" max="18" width="0.42578125" style="4" customWidth="1"/>
    <col min="19" max="22" width="9.140625" style="4" customWidth="1"/>
    <col min="23" max="16384" width="9.140625" style="1" customWidth="1"/>
  </cols>
  <sheetData>
    <row r="1" spans="1:18" ht="1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15">
      <c r="A2" s="127" t="str">
        <f>'Consolidated '!A2:Q2</f>
        <v>Province of Pangasinan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ht="15">
      <c r="A3" s="127" t="str">
        <f>'Consolidated '!A3:Q3</f>
        <v>MUNICIPALITY OF ASINGAN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8" ht="15">
      <c r="A4" s="127" t="s">
        <v>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spans="1:18" ht="15">
      <c r="A5" s="2"/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.75">
      <c r="A6" s="125" t="s">
        <v>2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</row>
    <row r="7" spans="1:18" ht="15.75">
      <c r="A7" s="125" t="str">
        <f>'Consolidated '!A7</f>
        <v>For the 1st Quarter Ended March 31, 2018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</row>
    <row r="8" spans="1:18" ht="15.75">
      <c r="A8" s="125" t="s">
        <v>29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</row>
    <row r="11" s="13" customFormat="1" ht="10.5">
      <c r="A11" s="16" t="s">
        <v>3</v>
      </c>
    </row>
    <row r="12" spans="1:16" s="13" customFormat="1" ht="10.5">
      <c r="A12" s="13" t="s">
        <v>4</v>
      </c>
      <c r="B12" s="17" t="s">
        <v>5</v>
      </c>
      <c r="D12" s="15" t="s">
        <v>23</v>
      </c>
      <c r="E12" s="15" t="s">
        <v>24</v>
      </c>
      <c r="F12" s="15" t="s">
        <v>25</v>
      </c>
      <c r="G12" s="15" t="s">
        <v>17</v>
      </c>
      <c r="H12" s="15" t="s">
        <v>18</v>
      </c>
      <c r="I12" s="15" t="s">
        <v>19</v>
      </c>
      <c r="J12" s="15" t="s">
        <v>20</v>
      </c>
      <c r="K12" s="15" t="s">
        <v>9</v>
      </c>
      <c r="L12" s="15" t="s">
        <v>10</v>
      </c>
      <c r="M12" s="15" t="s">
        <v>13</v>
      </c>
      <c r="N12" s="15" t="s">
        <v>21</v>
      </c>
      <c r="O12" s="15" t="s">
        <v>14</v>
      </c>
      <c r="P12" s="15" t="s">
        <v>11</v>
      </c>
    </row>
    <row r="13" spans="3:16" s="13" customFormat="1" ht="10.5">
      <c r="C13" s="13" t="s">
        <v>33</v>
      </c>
      <c r="D13" s="14"/>
      <c r="E13" s="14"/>
      <c r="F13" s="14"/>
      <c r="G13" s="27"/>
      <c r="H13" s="14"/>
      <c r="I13" s="14"/>
      <c r="J13" s="14"/>
      <c r="K13" s="14"/>
      <c r="L13" s="14"/>
      <c r="M13" s="14"/>
      <c r="N13" s="14"/>
      <c r="O13" s="14"/>
      <c r="P13" s="14">
        <f aca="true" t="shared" si="0" ref="P13:P18">SUM(D13:O13)</f>
        <v>0</v>
      </c>
    </row>
    <row r="14" spans="3:16" s="13" customFormat="1" ht="10.5">
      <c r="C14" s="13" t="s">
        <v>34</v>
      </c>
      <c r="D14" s="14"/>
      <c r="E14" s="14"/>
      <c r="F14" s="14"/>
      <c r="G14" s="27"/>
      <c r="H14" s="14"/>
      <c r="I14" s="14"/>
      <c r="J14" s="14"/>
      <c r="K14" s="14"/>
      <c r="L14" s="14"/>
      <c r="M14" s="14"/>
      <c r="N14" s="14"/>
      <c r="O14" s="14"/>
      <c r="P14" s="14">
        <f t="shared" si="0"/>
        <v>0</v>
      </c>
    </row>
    <row r="15" spans="3:16" s="13" customFormat="1" ht="10.5">
      <c r="C15" s="13" t="s">
        <v>36</v>
      </c>
      <c r="D15" s="14"/>
      <c r="E15" s="14"/>
      <c r="F15" s="14"/>
      <c r="G15" s="27"/>
      <c r="H15" s="14"/>
      <c r="I15" s="14"/>
      <c r="J15" s="14"/>
      <c r="K15" s="14"/>
      <c r="L15" s="14"/>
      <c r="M15" s="14"/>
      <c r="N15" s="14"/>
      <c r="O15" s="14"/>
      <c r="P15" s="14">
        <f t="shared" si="0"/>
        <v>0</v>
      </c>
    </row>
    <row r="16" spans="3:16" s="13" customFormat="1" ht="10.5">
      <c r="C16" s="13" t="s">
        <v>35</v>
      </c>
      <c r="D16" s="14"/>
      <c r="E16" s="14"/>
      <c r="F16" s="14"/>
      <c r="G16" s="27"/>
      <c r="H16" s="14"/>
      <c r="I16" s="14"/>
      <c r="J16" s="14"/>
      <c r="K16" s="14"/>
      <c r="L16" s="14"/>
      <c r="M16" s="14"/>
      <c r="N16" s="14"/>
      <c r="O16" s="14"/>
      <c r="P16" s="14">
        <f t="shared" si="0"/>
        <v>0</v>
      </c>
    </row>
    <row r="17" spans="3:16" s="13" customFormat="1" ht="10.5">
      <c r="C17" s="13" t="s">
        <v>37</v>
      </c>
      <c r="D17" s="14"/>
      <c r="E17" s="14"/>
      <c r="F17" s="14"/>
      <c r="G17" s="27"/>
      <c r="H17" s="14"/>
      <c r="I17" s="14"/>
      <c r="J17" s="14"/>
      <c r="K17" s="14"/>
      <c r="L17" s="14"/>
      <c r="M17" s="14"/>
      <c r="N17" s="14"/>
      <c r="O17" s="14"/>
      <c r="P17" s="14">
        <f t="shared" si="0"/>
        <v>0</v>
      </c>
    </row>
    <row r="18" spans="3:16" s="13" customFormat="1" ht="10.5">
      <c r="C18" s="13" t="s">
        <v>38</v>
      </c>
      <c r="D18" s="14"/>
      <c r="E18" s="14"/>
      <c r="F18" s="14"/>
      <c r="G18" s="27"/>
      <c r="H18" s="14"/>
      <c r="I18" s="14"/>
      <c r="J18" s="14"/>
      <c r="K18" s="14"/>
      <c r="L18" s="14"/>
      <c r="M18" s="14"/>
      <c r="N18" s="14"/>
      <c r="O18" s="14"/>
      <c r="P18" s="14">
        <f t="shared" si="0"/>
        <v>0</v>
      </c>
    </row>
    <row r="19" spans="3:16" s="13" customFormat="1" ht="12.75" customHeight="1">
      <c r="C19" s="15" t="s">
        <v>6</v>
      </c>
      <c r="D19" s="29">
        <f>SUM(D13:D18)</f>
        <v>0</v>
      </c>
      <c r="E19" s="29">
        <f aca="true" t="shared" si="1" ref="E19:P19">SUM(E13:E18)</f>
        <v>0</v>
      </c>
      <c r="F19" s="29">
        <f t="shared" si="1"/>
        <v>0</v>
      </c>
      <c r="G19" s="29">
        <f t="shared" si="1"/>
        <v>0</v>
      </c>
      <c r="H19" s="29">
        <f t="shared" si="1"/>
        <v>0</v>
      </c>
      <c r="I19" s="29">
        <f t="shared" si="1"/>
        <v>0</v>
      </c>
      <c r="J19" s="20">
        <f t="shared" si="1"/>
        <v>0</v>
      </c>
      <c r="K19" s="20">
        <f t="shared" si="1"/>
        <v>0</v>
      </c>
      <c r="L19" s="20">
        <f t="shared" si="1"/>
        <v>0</v>
      </c>
      <c r="M19" s="20">
        <f t="shared" si="1"/>
        <v>0</v>
      </c>
      <c r="N19" s="20">
        <f t="shared" si="1"/>
        <v>0</v>
      </c>
      <c r="O19" s="20">
        <f t="shared" si="1"/>
        <v>0</v>
      </c>
      <c r="P19" s="21">
        <f t="shared" si="1"/>
        <v>0</v>
      </c>
    </row>
    <row r="20" spans="2:16" s="13" customFormat="1" ht="14.25" customHeight="1">
      <c r="B20" s="17" t="s">
        <v>7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3:16" s="13" customFormat="1" ht="10.5">
      <c r="C21" s="13" t="s">
        <v>40</v>
      </c>
      <c r="D21" s="14"/>
      <c r="E21" s="27"/>
      <c r="F21" s="27"/>
      <c r="G21" s="14"/>
      <c r="H21" s="14"/>
      <c r="I21" s="14"/>
      <c r="J21" s="14"/>
      <c r="K21" s="14"/>
      <c r="L21" s="14"/>
      <c r="M21" s="14"/>
      <c r="N21" s="14"/>
      <c r="O21" s="14"/>
      <c r="P21" s="14">
        <f>SUM(D21:O21)</f>
        <v>0</v>
      </c>
    </row>
    <row r="22" spans="3:16" s="13" customFormat="1" ht="10.5">
      <c r="C22" s="13" t="s">
        <v>39</v>
      </c>
      <c r="D22" s="14"/>
      <c r="E22" s="27"/>
      <c r="F22" s="27"/>
      <c r="G22" s="14"/>
      <c r="H22" s="14"/>
      <c r="I22" s="14"/>
      <c r="J22" s="14"/>
      <c r="K22" s="14"/>
      <c r="L22" s="14"/>
      <c r="M22" s="14"/>
      <c r="N22" s="14"/>
      <c r="O22" s="14"/>
      <c r="P22" s="14">
        <f>SUM(D22:O22)</f>
        <v>0</v>
      </c>
    </row>
    <row r="23" spans="3:16" s="13" customFormat="1" ht="10.5">
      <c r="C23" s="13" t="s">
        <v>41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>
        <f>SUM(D23:O23)</f>
        <v>0</v>
      </c>
    </row>
    <row r="24" spans="3:16" s="13" customFormat="1" ht="10.5">
      <c r="C24" s="13" t="s">
        <v>42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>
        <f>SUM(D24:O24)</f>
        <v>0</v>
      </c>
    </row>
    <row r="25" spans="3:16" s="16" customFormat="1" ht="10.5">
      <c r="C25" s="19" t="s">
        <v>8</v>
      </c>
      <c r="D25" s="21">
        <f>SUM(D21:D24)</f>
        <v>0</v>
      </c>
      <c r="E25" s="21">
        <f aca="true" t="shared" si="2" ref="E25:P25">SUM(E21:E24)</f>
        <v>0</v>
      </c>
      <c r="F25" s="21">
        <f t="shared" si="2"/>
        <v>0</v>
      </c>
      <c r="G25" s="21">
        <f t="shared" si="2"/>
        <v>0</v>
      </c>
      <c r="H25" s="21">
        <f t="shared" si="2"/>
        <v>0</v>
      </c>
      <c r="I25" s="21">
        <f t="shared" si="2"/>
        <v>0</v>
      </c>
      <c r="J25" s="21">
        <f t="shared" si="2"/>
        <v>0</v>
      </c>
      <c r="K25" s="21">
        <f t="shared" si="2"/>
        <v>0</v>
      </c>
      <c r="L25" s="21">
        <f t="shared" si="2"/>
        <v>0</v>
      </c>
      <c r="M25" s="21">
        <f t="shared" si="2"/>
        <v>0</v>
      </c>
      <c r="N25" s="21">
        <f t="shared" si="2"/>
        <v>0</v>
      </c>
      <c r="O25" s="21">
        <f t="shared" si="2"/>
        <v>0</v>
      </c>
      <c r="P25" s="21">
        <f t="shared" si="2"/>
        <v>0</v>
      </c>
    </row>
    <row r="26" spans="1:16" s="28" customFormat="1" ht="11.25" thickBot="1">
      <c r="A26" s="17" t="s">
        <v>22</v>
      </c>
      <c r="D26" s="33">
        <f aca="true" t="shared" si="3" ref="D26:P26">D19-D25</f>
        <v>0</v>
      </c>
      <c r="E26" s="33">
        <f t="shared" si="3"/>
        <v>0</v>
      </c>
      <c r="F26" s="33">
        <f t="shared" si="3"/>
        <v>0</v>
      </c>
      <c r="G26" s="33">
        <f t="shared" si="3"/>
        <v>0</v>
      </c>
      <c r="H26" s="33">
        <f t="shared" si="3"/>
        <v>0</v>
      </c>
      <c r="I26" s="33">
        <f t="shared" si="3"/>
        <v>0</v>
      </c>
      <c r="J26" s="33">
        <f t="shared" si="3"/>
        <v>0</v>
      </c>
      <c r="K26" s="33">
        <f t="shared" si="3"/>
        <v>0</v>
      </c>
      <c r="L26" s="33">
        <f t="shared" si="3"/>
        <v>0</v>
      </c>
      <c r="M26" s="33">
        <f t="shared" si="3"/>
        <v>0</v>
      </c>
      <c r="N26" s="33">
        <f t="shared" si="3"/>
        <v>0</v>
      </c>
      <c r="O26" s="33">
        <f t="shared" si="3"/>
        <v>0</v>
      </c>
      <c r="P26" s="33">
        <f t="shared" si="3"/>
        <v>0</v>
      </c>
    </row>
    <row r="27" spans="1:16" s="13" customFormat="1" ht="13.5" thickTop="1">
      <c r="A27" s="16"/>
      <c r="D27" s="14"/>
      <c r="E27" s="14"/>
      <c r="F27" s="14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s="13" customFormat="1" ht="12.75">
      <c r="A28" s="16" t="s">
        <v>15</v>
      </c>
      <c r="D28" s="14"/>
      <c r="E28" s="14"/>
      <c r="F28" s="14"/>
      <c r="G28" s="25"/>
      <c r="H28" s="25"/>
      <c r="I28" s="25"/>
      <c r="J28" s="25"/>
      <c r="K28" s="25"/>
      <c r="L28" s="25"/>
      <c r="M28" s="25"/>
      <c r="N28" s="25"/>
      <c r="O28" s="25"/>
      <c r="P28" s="14"/>
    </row>
    <row r="29" spans="1:16" s="13" customFormat="1" ht="12.75">
      <c r="A29" s="16"/>
      <c r="B29" s="17" t="s">
        <v>5</v>
      </c>
      <c r="D29" s="14"/>
      <c r="E29" s="14"/>
      <c r="F29" s="14"/>
      <c r="G29" s="25"/>
      <c r="H29" s="25"/>
      <c r="I29" s="25"/>
      <c r="J29" s="25"/>
      <c r="K29" s="25"/>
      <c r="L29" s="25"/>
      <c r="M29" s="25"/>
      <c r="N29" s="25"/>
      <c r="O29" s="25"/>
      <c r="P29" s="14"/>
    </row>
    <row r="30" spans="1:16" s="13" customFormat="1" ht="12.75">
      <c r="A30" s="16"/>
      <c r="B30" s="17"/>
      <c r="C30" s="13" t="s">
        <v>43</v>
      </c>
      <c r="D30" s="14"/>
      <c r="E30" s="14"/>
      <c r="F30" s="14"/>
      <c r="G30" s="25"/>
      <c r="H30" s="25"/>
      <c r="I30" s="25"/>
      <c r="J30" s="25"/>
      <c r="K30" s="25"/>
      <c r="L30" s="25"/>
      <c r="M30" s="25"/>
      <c r="N30" s="25"/>
      <c r="O30" s="25"/>
      <c r="P30" s="14">
        <f>SUM(D30:O30)</f>
        <v>0</v>
      </c>
    </row>
    <row r="31" spans="1:16" s="13" customFormat="1" ht="12.75">
      <c r="A31" s="16"/>
      <c r="B31" s="17"/>
      <c r="C31" s="13" t="s">
        <v>44</v>
      </c>
      <c r="D31" s="14"/>
      <c r="E31" s="14"/>
      <c r="F31" s="14"/>
      <c r="G31" s="25"/>
      <c r="H31" s="25"/>
      <c r="I31" s="25"/>
      <c r="J31" s="25"/>
      <c r="K31" s="25"/>
      <c r="L31" s="25"/>
      <c r="M31" s="25"/>
      <c r="N31" s="25"/>
      <c r="O31" s="25"/>
      <c r="P31" s="14">
        <f>SUM(D31:O31)</f>
        <v>0</v>
      </c>
    </row>
    <row r="32" spans="1:16" s="13" customFormat="1" ht="12.75">
      <c r="A32" s="16"/>
      <c r="B32" s="17"/>
      <c r="C32" s="13" t="s">
        <v>45</v>
      </c>
      <c r="D32" s="14"/>
      <c r="E32" s="14"/>
      <c r="F32" s="14"/>
      <c r="G32" s="25"/>
      <c r="H32" s="25"/>
      <c r="I32" s="25"/>
      <c r="J32" s="25"/>
      <c r="K32" s="25"/>
      <c r="L32" s="25"/>
      <c r="M32" s="25"/>
      <c r="N32" s="25"/>
      <c r="O32" s="25"/>
      <c r="P32" s="14">
        <f>SUM(D32:O32)</f>
        <v>0</v>
      </c>
    </row>
    <row r="33" spans="1:16" s="13" customFormat="1" ht="10.5">
      <c r="A33" s="16"/>
      <c r="B33" s="17"/>
      <c r="C33" s="19" t="s">
        <v>6</v>
      </c>
      <c r="D33" s="20">
        <f>SUM(D30:D32)</f>
        <v>0</v>
      </c>
      <c r="E33" s="20">
        <f aca="true" t="shared" si="4" ref="E33:P33">SUM(E30:E32)</f>
        <v>0</v>
      </c>
      <c r="F33" s="20">
        <f t="shared" si="4"/>
        <v>0</v>
      </c>
      <c r="G33" s="20">
        <f t="shared" si="4"/>
        <v>0</v>
      </c>
      <c r="H33" s="20">
        <f t="shared" si="4"/>
        <v>0</v>
      </c>
      <c r="I33" s="20">
        <f t="shared" si="4"/>
        <v>0</v>
      </c>
      <c r="J33" s="20">
        <f t="shared" si="4"/>
        <v>0</v>
      </c>
      <c r="K33" s="20">
        <f t="shared" si="4"/>
        <v>0</v>
      </c>
      <c r="L33" s="20">
        <f t="shared" si="4"/>
        <v>0</v>
      </c>
      <c r="M33" s="20">
        <f t="shared" si="4"/>
        <v>0</v>
      </c>
      <c r="N33" s="20">
        <f t="shared" si="4"/>
        <v>0</v>
      </c>
      <c r="O33" s="20">
        <f t="shared" si="4"/>
        <v>0</v>
      </c>
      <c r="P33" s="20">
        <f t="shared" si="4"/>
        <v>0</v>
      </c>
    </row>
    <row r="34" spans="1:16" s="13" customFormat="1" ht="15.75" customHeight="1">
      <c r="A34" s="16"/>
      <c r="B34" s="17" t="s">
        <v>7</v>
      </c>
      <c r="D34" s="14"/>
      <c r="E34" s="14"/>
      <c r="F34" s="14"/>
      <c r="G34" s="25"/>
      <c r="H34" s="25"/>
      <c r="I34" s="25"/>
      <c r="J34" s="25"/>
      <c r="K34" s="25"/>
      <c r="L34" s="25"/>
      <c r="M34" s="25"/>
      <c r="N34" s="25"/>
      <c r="O34" s="25"/>
      <c r="P34" s="14"/>
    </row>
    <row r="35" spans="1:16" s="13" customFormat="1" ht="15.75" customHeight="1">
      <c r="A35" s="16"/>
      <c r="B35" s="17"/>
      <c r="C35" s="13" t="s">
        <v>46</v>
      </c>
      <c r="D35" s="14"/>
      <c r="E35" s="14"/>
      <c r="F35" s="14"/>
      <c r="G35" s="14"/>
      <c r="H35" s="14"/>
      <c r="I35" s="14"/>
      <c r="J35" s="14"/>
      <c r="K35" s="14"/>
      <c r="L35" s="14"/>
      <c r="M35" s="22">
        <f>'Fund 101'!N43+'Fund 221 SEF'!N42+'Fund 401 TF'!N42+Barangay!N42</f>
        <v>0</v>
      </c>
      <c r="N35" s="22">
        <f>'Fund 101'!O43+'Fund 221 SEF'!O42+'Fund 401 TF'!O42+Barangay!O42</f>
        <v>0</v>
      </c>
      <c r="O35" s="22">
        <f>'Fund 101'!P43+'Fund 221 SEF'!P42+'Fund 401 TF'!P42+Barangay!P42</f>
        <v>0</v>
      </c>
      <c r="P35" s="14">
        <f>SUM(D35:O35)</f>
        <v>0</v>
      </c>
    </row>
    <row r="36" spans="1:16" s="13" customFormat="1" ht="10.5">
      <c r="A36" s="16"/>
      <c r="C36" s="13" t="s">
        <v>47</v>
      </c>
      <c r="D36" s="14"/>
      <c r="E36" s="14"/>
      <c r="F36" s="14"/>
      <c r="G36" s="14"/>
      <c r="H36" s="14"/>
      <c r="I36" s="14"/>
      <c r="J36" s="14"/>
      <c r="K36" s="14"/>
      <c r="L36" s="14"/>
      <c r="M36" s="24">
        <f>'Fund 101'!N44+'Fund 221 SEF'!N43+'Fund 401 TF'!N43+Barangay!N43</f>
        <v>0</v>
      </c>
      <c r="N36" s="24">
        <f>'Fund 101'!O44+'Fund 221 SEF'!O43+'Fund 401 TF'!O43+Barangay!O43</f>
        <v>0</v>
      </c>
      <c r="O36" s="24">
        <f>'Fund 101'!P44+'Fund 221 SEF'!P43+'Fund 401 TF'!P43+Barangay!P43</f>
        <v>0</v>
      </c>
      <c r="P36" s="14">
        <f>SUM(D36:O36)</f>
        <v>0</v>
      </c>
    </row>
    <row r="37" spans="1:16" s="13" customFormat="1" ht="10.5">
      <c r="A37" s="16"/>
      <c r="C37" s="13" t="s">
        <v>48</v>
      </c>
      <c r="D37" s="14"/>
      <c r="E37" s="14"/>
      <c r="F37" s="14"/>
      <c r="G37" s="14"/>
      <c r="H37" s="14"/>
      <c r="I37" s="14"/>
      <c r="J37" s="14"/>
      <c r="K37" s="14"/>
      <c r="L37" s="14"/>
      <c r="M37" s="24">
        <f>'Fund 101'!N45+'Fund 221 SEF'!N44+'Fund 401 TF'!N44+Barangay!N44</f>
        <v>0</v>
      </c>
      <c r="N37" s="24">
        <f>'Fund 101'!O45+'Fund 221 SEF'!O44+'Fund 401 TF'!O44+Barangay!O44</f>
        <v>0</v>
      </c>
      <c r="O37" s="24">
        <f>'Fund 101'!P45+'Fund 221 SEF'!P44+'Fund 401 TF'!P44+Barangay!P44</f>
        <v>0</v>
      </c>
      <c r="P37" s="14">
        <f>SUM(D37:O37)</f>
        <v>0</v>
      </c>
    </row>
    <row r="38" spans="1:16" s="13" customFormat="1" ht="10.5">
      <c r="A38" s="26"/>
      <c r="C38" s="19" t="s">
        <v>8</v>
      </c>
      <c r="D38" s="32">
        <f>SUM(D35:D37)</f>
        <v>0</v>
      </c>
      <c r="E38" s="32">
        <f aca="true" t="shared" si="5" ref="E38:P38">SUM(E35:E37)</f>
        <v>0</v>
      </c>
      <c r="F38" s="32">
        <f t="shared" si="5"/>
        <v>0</v>
      </c>
      <c r="G38" s="32">
        <f t="shared" si="5"/>
        <v>0</v>
      </c>
      <c r="H38" s="32">
        <f t="shared" si="5"/>
        <v>0</v>
      </c>
      <c r="I38" s="32">
        <f t="shared" si="5"/>
        <v>0</v>
      </c>
      <c r="J38" s="32">
        <f t="shared" si="5"/>
        <v>0</v>
      </c>
      <c r="K38" s="32">
        <f t="shared" si="5"/>
        <v>0</v>
      </c>
      <c r="L38" s="32">
        <f t="shared" si="5"/>
        <v>0</v>
      </c>
      <c r="M38" s="32">
        <f t="shared" si="5"/>
        <v>0</v>
      </c>
      <c r="N38" s="32">
        <f t="shared" si="5"/>
        <v>0</v>
      </c>
      <c r="O38" s="32">
        <f t="shared" si="5"/>
        <v>0</v>
      </c>
      <c r="P38" s="32">
        <f t="shared" si="5"/>
        <v>0</v>
      </c>
    </row>
    <row r="39" spans="1:16" s="30" customFormat="1" ht="11.25" thickBot="1">
      <c r="A39" s="26" t="s">
        <v>16</v>
      </c>
      <c r="B39" s="23"/>
      <c r="C39" s="23"/>
      <c r="D39" s="31">
        <f>D33-D38</f>
        <v>0</v>
      </c>
      <c r="E39" s="31">
        <f aca="true" t="shared" si="6" ref="E39:P39">E33-E38</f>
        <v>0</v>
      </c>
      <c r="F39" s="31">
        <f t="shared" si="6"/>
        <v>0</v>
      </c>
      <c r="G39" s="31">
        <f t="shared" si="6"/>
        <v>0</v>
      </c>
      <c r="H39" s="31">
        <f t="shared" si="6"/>
        <v>0</v>
      </c>
      <c r="I39" s="31">
        <f t="shared" si="6"/>
        <v>0</v>
      </c>
      <c r="J39" s="31">
        <f t="shared" si="6"/>
        <v>0</v>
      </c>
      <c r="K39" s="31">
        <f t="shared" si="6"/>
        <v>0</v>
      </c>
      <c r="L39" s="31">
        <f t="shared" si="6"/>
        <v>0</v>
      </c>
      <c r="M39" s="31">
        <f t="shared" si="6"/>
        <v>0</v>
      </c>
      <c r="N39" s="31">
        <f t="shared" si="6"/>
        <v>0</v>
      </c>
      <c r="O39" s="31">
        <f t="shared" si="6"/>
        <v>0</v>
      </c>
      <c r="P39" s="31">
        <f t="shared" si="6"/>
        <v>0</v>
      </c>
    </row>
    <row r="40" spans="1:16" s="23" customFormat="1" ht="11.25" thickTop="1">
      <c r="A40" s="26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6" s="13" customFormat="1" ht="12.75">
      <c r="A41" s="26" t="s">
        <v>49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 s="13" customFormat="1" ht="12.75">
      <c r="A42" s="16"/>
      <c r="B42" s="17" t="s">
        <v>5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s="13" customFormat="1" ht="12.75">
      <c r="A43" s="16"/>
      <c r="B43" s="17"/>
      <c r="C43" s="13" t="s">
        <v>50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14">
        <f>SUM(D43:O43)</f>
        <v>0</v>
      </c>
    </row>
    <row r="44" spans="1:16" s="13" customFormat="1" ht="10.5">
      <c r="A44" s="16"/>
      <c r="B44" s="17"/>
      <c r="C44" s="13" t="s">
        <v>51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14">
        <f>SUM(D44:O44)</f>
        <v>0</v>
      </c>
    </row>
    <row r="45" spans="1:16" s="13" customFormat="1" ht="10.5">
      <c r="A45" s="16"/>
      <c r="B45" s="17"/>
      <c r="C45" s="19" t="s">
        <v>6</v>
      </c>
      <c r="D45" s="21">
        <f>SUM(D43:D44)</f>
        <v>0</v>
      </c>
      <c r="E45" s="21">
        <f aca="true" t="shared" si="7" ref="E45:P45">SUM(E43:E44)</f>
        <v>0</v>
      </c>
      <c r="F45" s="21">
        <f t="shared" si="7"/>
        <v>0</v>
      </c>
      <c r="G45" s="21">
        <f t="shared" si="7"/>
        <v>0</v>
      </c>
      <c r="H45" s="21">
        <f t="shared" si="7"/>
        <v>0</v>
      </c>
      <c r="I45" s="21">
        <f t="shared" si="7"/>
        <v>0</v>
      </c>
      <c r="J45" s="21">
        <f t="shared" si="7"/>
        <v>0</v>
      </c>
      <c r="K45" s="21">
        <f t="shared" si="7"/>
        <v>0</v>
      </c>
      <c r="L45" s="21">
        <f t="shared" si="7"/>
        <v>0</v>
      </c>
      <c r="M45" s="21">
        <f t="shared" si="7"/>
        <v>0</v>
      </c>
      <c r="N45" s="21">
        <f t="shared" si="7"/>
        <v>0</v>
      </c>
      <c r="O45" s="21">
        <f t="shared" si="7"/>
        <v>0</v>
      </c>
      <c r="P45" s="21">
        <f t="shared" si="7"/>
        <v>0</v>
      </c>
    </row>
    <row r="46" spans="1:16" s="13" customFormat="1" ht="15" customHeight="1">
      <c r="A46" s="16"/>
      <c r="B46" s="17" t="s">
        <v>7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6" s="13" customFormat="1" ht="10.5">
      <c r="A47" s="16"/>
      <c r="B47" s="17"/>
      <c r="C47" s="13" t="s">
        <v>52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14">
        <f>SUM(D47:O47)</f>
        <v>0</v>
      </c>
    </row>
    <row r="48" spans="1:16" s="13" customFormat="1" ht="10.5">
      <c r="A48" s="16"/>
      <c r="C48" s="13" t="s">
        <v>53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14">
        <f>SUM(D48:O48)</f>
        <v>0</v>
      </c>
    </row>
    <row r="49" spans="1:16" s="13" customFormat="1" ht="10.5">
      <c r="A49" s="16"/>
      <c r="C49" s="19" t="s">
        <v>8</v>
      </c>
      <c r="D49" s="21">
        <f>SUM(D47:D48)</f>
        <v>0</v>
      </c>
      <c r="E49" s="21">
        <f aca="true" t="shared" si="8" ref="E49:P49">SUM(E47:E48)</f>
        <v>0</v>
      </c>
      <c r="F49" s="21">
        <f t="shared" si="8"/>
        <v>0</v>
      </c>
      <c r="G49" s="21">
        <f t="shared" si="8"/>
        <v>0</v>
      </c>
      <c r="H49" s="21">
        <f t="shared" si="8"/>
        <v>0</v>
      </c>
      <c r="I49" s="21">
        <f t="shared" si="8"/>
        <v>0</v>
      </c>
      <c r="J49" s="21">
        <f t="shared" si="8"/>
        <v>0</v>
      </c>
      <c r="K49" s="21">
        <f t="shared" si="8"/>
        <v>0</v>
      </c>
      <c r="L49" s="21">
        <f t="shared" si="8"/>
        <v>0</v>
      </c>
      <c r="M49" s="21">
        <f t="shared" si="8"/>
        <v>0</v>
      </c>
      <c r="N49" s="21">
        <f t="shared" si="8"/>
        <v>0</v>
      </c>
      <c r="O49" s="21">
        <f t="shared" si="8"/>
        <v>0</v>
      </c>
      <c r="P49" s="21">
        <f t="shared" si="8"/>
        <v>0</v>
      </c>
    </row>
    <row r="50" spans="1:16" s="13" customFormat="1" ht="11.25" thickBot="1">
      <c r="A50" s="16" t="s">
        <v>56</v>
      </c>
      <c r="D50" s="31">
        <f>D45-D49</f>
        <v>0</v>
      </c>
      <c r="E50" s="31">
        <f aca="true" t="shared" si="9" ref="E50:P50">E45-E49</f>
        <v>0</v>
      </c>
      <c r="F50" s="31">
        <f t="shared" si="9"/>
        <v>0</v>
      </c>
      <c r="G50" s="31">
        <f t="shared" si="9"/>
        <v>0</v>
      </c>
      <c r="H50" s="31">
        <f t="shared" si="9"/>
        <v>0</v>
      </c>
      <c r="I50" s="31">
        <f t="shared" si="9"/>
        <v>0</v>
      </c>
      <c r="J50" s="31">
        <f t="shared" si="9"/>
        <v>0</v>
      </c>
      <c r="K50" s="31">
        <f t="shared" si="9"/>
        <v>0</v>
      </c>
      <c r="L50" s="31">
        <f t="shared" si="9"/>
        <v>0</v>
      </c>
      <c r="M50" s="31">
        <f t="shared" si="9"/>
        <v>0</v>
      </c>
      <c r="N50" s="31">
        <f t="shared" si="9"/>
        <v>0</v>
      </c>
      <c r="O50" s="31">
        <f t="shared" si="9"/>
        <v>0</v>
      </c>
      <c r="P50" s="31">
        <f t="shared" si="9"/>
        <v>0</v>
      </c>
    </row>
    <row r="51" spans="1:16" s="13" customFormat="1" ht="13.5" thickTop="1">
      <c r="A51" s="16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1:16" s="13" customFormat="1" ht="10.5">
      <c r="A52" s="16" t="s">
        <v>55</v>
      </c>
      <c r="C52" s="19"/>
      <c r="D52" s="22">
        <f>D26+D39+D50</f>
        <v>0</v>
      </c>
      <c r="E52" s="22">
        <f aca="true" t="shared" si="10" ref="E52:P52">E26+E39+E50</f>
        <v>0</v>
      </c>
      <c r="F52" s="22">
        <f t="shared" si="10"/>
        <v>0</v>
      </c>
      <c r="G52" s="22">
        <f t="shared" si="10"/>
        <v>0</v>
      </c>
      <c r="H52" s="22">
        <f t="shared" si="10"/>
        <v>0</v>
      </c>
      <c r="I52" s="22">
        <f t="shared" si="10"/>
        <v>0</v>
      </c>
      <c r="J52" s="22">
        <f t="shared" si="10"/>
        <v>0</v>
      </c>
      <c r="K52" s="22">
        <f t="shared" si="10"/>
        <v>0</v>
      </c>
      <c r="L52" s="22">
        <f t="shared" si="10"/>
        <v>0</v>
      </c>
      <c r="M52" s="22">
        <f t="shared" si="10"/>
        <v>0</v>
      </c>
      <c r="N52" s="22">
        <f t="shared" si="10"/>
        <v>0</v>
      </c>
      <c r="O52" s="22">
        <f t="shared" si="10"/>
        <v>0</v>
      </c>
      <c r="P52" s="22">
        <f t="shared" si="10"/>
        <v>0</v>
      </c>
    </row>
    <row r="53" spans="1:16" s="13" customFormat="1" ht="10.5">
      <c r="A53" s="13" t="str">
        <f>'Consolidated '!A53</f>
        <v>Cash, Beginning Balance</v>
      </c>
      <c r="D53" s="14"/>
      <c r="E53" s="14">
        <f>D54</f>
        <v>0</v>
      </c>
      <c r="F53" s="14">
        <f aca="true" t="shared" si="11" ref="F53:O53">E54</f>
        <v>0</v>
      </c>
      <c r="G53" s="14">
        <f t="shared" si="11"/>
        <v>0</v>
      </c>
      <c r="H53" s="14">
        <f t="shared" si="11"/>
        <v>0</v>
      </c>
      <c r="I53" s="14">
        <f t="shared" si="11"/>
        <v>0</v>
      </c>
      <c r="J53" s="14">
        <f t="shared" si="11"/>
        <v>0</v>
      </c>
      <c r="K53" s="14">
        <f t="shared" si="11"/>
        <v>0</v>
      </c>
      <c r="L53" s="14">
        <f t="shared" si="11"/>
        <v>0</v>
      </c>
      <c r="M53" s="14">
        <f t="shared" si="11"/>
        <v>0</v>
      </c>
      <c r="N53" s="14">
        <f t="shared" si="11"/>
        <v>0</v>
      </c>
      <c r="O53" s="14">
        <f t="shared" si="11"/>
        <v>0</v>
      </c>
      <c r="P53" s="14">
        <f>D53</f>
        <v>0</v>
      </c>
    </row>
    <row r="54" spans="1:16" s="13" customFormat="1" ht="11.25" thickBot="1">
      <c r="A54" s="16" t="str">
        <f>'Consolidated '!A54</f>
        <v>Cash , Ending Balance</v>
      </c>
      <c r="D54" s="31">
        <f>D52+D53</f>
        <v>0</v>
      </c>
      <c r="E54" s="31">
        <f aca="true" t="shared" si="12" ref="E54:P54">E52+E53</f>
        <v>0</v>
      </c>
      <c r="F54" s="31">
        <f t="shared" si="12"/>
        <v>0</v>
      </c>
      <c r="G54" s="31">
        <f t="shared" si="12"/>
        <v>0</v>
      </c>
      <c r="H54" s="31">
        <f t="shared" si="12"/>
        <v>0</v>
      </c>
      <c r="I54" s="31">
        <f t="shared" si="12"/>
        <v>0</v>
      </c>
      <c r="J54" s="31">
        <f t="shared" si="12"/>
        <v>0</v>
      </c>
      <c r="K54" s="31">
        <f t="shared" si="12"/>
        <v>0</v>
      </c>
      <c r="L54" s="31">
        <f t="shared" si="12"/>
        <v>0</v>
      </c>
      <c r="M54" s="31">
        <f t="shared" si="12"/>
        <v>0</v>
      </c>
      <c r="N54" s="31">
        <f t="shared" si="12"/>
        <v>0</v>
      </c>
      <c r="O54" s="31">
        <f t="shared" si="12"/>
        <v>0</v>
      </c>
      <c r="P54" s="31">
        <f t="shared" si="12"/>
        <v>0</v>
      </c>
    </row>
    <row r="55" spans="4:21" s="13" customFormat="1" ht="11.25" thickTop="1">
      <c r="D55" s="18"/>
      <c r="E55" s="18"/>
      <c r="F55" s="18"/>
      <c r="G55" s="18"/>
      <c r="H55" s="14"/>
      <c r="I55" s="18"/>
      <c r="J55" s="18"/>
      <c r="K55" s="18"/>
      <c r="L55" s="18"/>
      <c r="M55" s="18"/>
      <c r="N55" s="18"/>
      <c r="O55" s="18"/>
      <c r="P55" s="18" t="e">
        <f>'Fund 101'!#REF!+'Fund 221 SEF'!Q51+'Fund 401 TF'!Q51+Barangay!Q51</f>
        <v>#REF!</v>
      </c>
      <c r="Q55" s="14"/>
      <c r="R55" s="23"/>
      <c r="T55" s="23"/>
      <c r="U55" s="18">
        <f>Q54-S54-U54</f>
        <v>0</v>
      </c>
    </row>
    <row r="56" spans="1:30" ht="12.75">
      <c r="A56" s="5" t="s">
        <v>60</v>
      </c>
      <c r="B56" s="5"/>
      <c r="C56" s="6"/>
      <c r="H56" s="7"/>
      <c r="I56" s="1"/>
      <c r="J56" s="1"/>
      <c r="K56" s="1"/>
      <c r="L56" s="1"/>
      <c r="M56" s="1"/>
      <c r="N56" s="1"/>
      <c r="O56" s="1"/>
      <c r="P56" s="1"/>
      <c r="Q56" s="1"/>
      <c r="R56" s="11"/>
      <c r="S56" s="8"/>
      <c r="T56" s="8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8:30" ht="12.75">
      <c r="H57" s="1"/>
      <c r="I57" s="1"/>
      <c r="J57" s="1"/>
      <c r="K57" s="1"/>
      <c r="L57" s="1"/>
      <c r="M57" s="1"/>
      <c r="N57" s="1"/>
      <c r="O57" s="1"/>
      <c r="P57" s="1"/>
      <c r="Q57" s="1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</row>
    <row r="58" spans="1:22" ht="12.75">
      <c r="A58" s="130" t="s">
        <v>26</v>
      </c>
      <c r="B58" s="130"/>
      <c r="C58" s="130"/>
      <c r="D58" s="12"/>
      <c r="E58" s="8"/>
      <c r="F58" s="8"/>
      <c r="G58" s="8"/>
      <c r="H58" s="9"/>
      <c r="I58" s="126"/>
      <c r="J58" s="126"/>
      <c r="K58" s="126"/>
      <c r="L58" s="126"/>
      <c r="M58" s="126"/>
      <c r="N58" s="126"/>
      <c r="O58" s="126"/>
      <c r="P58" s="126"/>
      <c r="Q58" s="1"/>
      <c r="R58" s="1"/>
      <c r="S58" s="126"/>
      <c r="T58" s="126"/>
      <c r="U58" s="126"/>
      <c r="V58" s="1"/>
    </row>
    <row r="59" spans="1:22" ht="12.75">
      <c r="A59" s="129" t="s">
        <v>54</v>
      </c>
      <c r="B59" s="129"/>
      <c r="C59" s="129"/>
      <c r="D59" s="10"/>
      <c r="E59" s="10"/>
      <c r="F59" s="10"/>
      <c r="G59" s="10"/>
      <c r="H59" s="10"/>
      <c r="I59" s="128"/>
      <c r="J59" s="128"/>
      <c r="K59" s="128"/>
      <c r="L59" s="128"/>
      <c r="M59" s="128"/>
      <c r="N59" s="128"/>
      <c r="O59" s="128"/>
      <c r="P59" s="128"/>
      <c r="Q59" s="1"/>
      <c r="R59" s="1"/>
      <c r="S59" s="128"/>
      <c r="T59" s="128"/>
      <c r="U59" s="128"/>
      <c r="V59" s="1"/>
    </row>
  </sheetData>
  <sheetProtection/>
  <mergeCells count="13">
    <mergeCell ref="S58:U58"/>
    <mergeCell ref="I59:P59"/>
    <mergeCell ref="S59:U59"/>
    <mergeCell ref="A59:C59"/>
    <mergeCell ref="A58:C58"/>
    <mergeCell ref="A6:R6"/>
    <mergeCell ref="A8:R8"/>
    <mergeCell ref="I58:P58"/>
    <mergeCell ref="A7:R7"/>
    <mergeCell ref="A1:R1"/>
    <mergeCell ref="A2:R2"/>
    <mergeCell ref="A3:R3"/>
    <mergeCell ref="A4:R4"/>
  </mergeCells>
  <printOptions horizontalCentered="1"/>
  <pageMargins left="0.45" right="0.5" top="0.59" bottom="0.34" header="0.5" footer="0.26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MTO Asingan</cp:lastModifiedBy>
  <cp:lastPrinted>2018-05-09T05:05:04Z</cp:lastPrinted>
  <dcterms:created xsi:type="dcterms:W3CDTF">1996-10-14T23:33:28Z</dcterms:created>
  <dcterms:modified xsi:type="dcterms:W3CDTF">2018-05-10T03:52:15Z</dcterms:modified>
  <cp:category/>
  <cp:version/>
  <cp:contentType/>
  <cp:contentStatus/>
</cp:coreProperties>
</file>