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3rd Qtr 2021" sheetId="5" r:id="rId1"/>
    <sheet name="2nd Qtr 2021" sheetId="4" state="hidden" r:id="rId2"/>
    <sheet name="1st Qtr 2021" sheetId="3" state="hidden" r:id="rId3"/>
  </sheets>
  <definedNames>
    <definedName name="_xlnm.Print_Area" localSheetId="2">'1st Qtr 2021'!$A$1:$G$47</definedName>
    <definedName name="_xlnm.Print_Area" localSheetId="1">'2nd Qtr 2021'!$A$1:$G$47</definedName>
  </definedNames>
  <calcPr calcId="162913"/>
</workbook>
</file>

<file path=xl/calcChain.xml><?xml version="1.0" encoding="utf-8"?>
<calcChain xmlns="http://schemas.openxmlformats.org/spreadsheetml/2006/main">
  <c r="F13" i="5" l="1"/>
  <c r="F22" i="5" s="1"/>
  <c r="G14" i="5"/>
  <c r="G15" i="5"/>
  <c r="G16" i="5"/>
  <c r="G17" i="5"/>
  <c r="G18" i="5"/>
  <c r="G19" i="5"/>
  <c r="G20" i="5"/>
  <c r="G21" i="5"/>
  <c r="D22" i="5"/>
  <c r="E22" i="5"/>
  <c r="G25" i="5"/>
  <c r="G26" i="5"/>
  <c r="G27" i="5"/>
  <c r="G28" i="5"/>
  <c r="G29" i="5"/>
  <c r="G30" i="5"/>
  <c r="G31" i="5"/>
  <c r="G32" i="5"/>
  <c r="G33" i="5"/>
  <c r="G34" i="5"/>
  <c r="G35" i="5"/>
  <c r="F36" i="5" l="1"/>
  <c r="E36" i="5"/>
  <c r="E37" i="5" s="1"/>
  <c r="D36" i="5"/>
  <c r="B36" i="5"/>
  <c r="C36" i="5"/>
  <c r="G24" i="5"/>
  <c r="G23" i="5"/>
  <c r="D37" i="5"/>
  <c r="B22" i="5"/>
  <c r="C14" i="5"/>
  <c r="C13" i="5"/>
  <c r="C22" i="5" s="1"/>
  <c r="G36" i="5" l="1"/>
  <c r="F37" i="5"/>
  <c r="C37" i="5"/>
  <c r="G13" i="5"/>
  <c r="G22" i="5" s="1"/>
  <c r="B37" i="5"/>
  <c r="C27" i="4"/>
  <c r="C32" i="4"/>
  <c r="C36" i="4"/>
  <c r="G37" i="5" l="1"/>
  <c r="C13" i="4"/>
  <c r="E37" i="4" l="1"/>
  <c r="F36" i="4"/>
  <c r="E36" i="4"/>
  <c r="D36" i="4"/>
  <c r="B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F22" i="4"/>
  <c r="F37" i="4" s="1"/>
  <c r="E22" i="4"/>
  <c r="D22" i="4"/>
  <c r="D37" i="4" s="1"/>
  <c r="C22" i="4"/>
  <c r="C37" i="4" s="1"/>
  <c r="B22" i="4"/>
  <c r="B37" i="4" s="1"/>
  <c r="G21" i="4"/>
  <c r="G20" i="4"/>
  <c r="G19" i="4"/>
  <c r="G18" i="4"/>
  <c r="G17" i="4"/>
  <c r="G16" i="4"/>
  <c r="G15" i="4"/>
  <c r="G14" i="4"/>
  <c r="C14" i="4"/>
  <c r="G13" i="4"/>
  <c r="G36" i="4" l="1"/>
  <c r="G37" i="4"/>
  <c r="G22" i="4"/>
  <c r="G14" i="3"/>
  <c r="G15" i="3"/>
  <c r="G16" i="3"/>
  <c r="G17" i="3"/>
  <c r="G18" i="3"/>
  <c r="G19" i="3"/>
  <c r="G20" i="3"/>
  <c r="G21" i="3"/>
  <c r="C14" i="3"/>
  <c r="G23" i="3" l="1"/>
  <c r="G24" i="3"/>
  <c r="G25" i="3"/>
  <c r="G26" i="3"/>
  <c r="G28" i="3"/>
  <c r="G29" i="3"/>
  <c r="G30" i="3"/>
  <c r="G31" i="3"/>
  <c r="G32" i="3"/>
  <c r="G33" i="3"/>
  <c r="G34" i="3"/>
  <c r="G35" i="3"/>
  <c r="G27" i="3" l="1"/>
  <c r="F36" i="3" l="1"/>
  <c r="E36" i="3"/>
  <c r="D36" i="3"/>
  <c r="C36" i="3"/>
  <c r="B36" i="3"/>
  <c r="F22" i="3"/>
  <c r="E22" i="3"/>
  <c r="D22" i="3"/>
  <c r="C22" i="3"/>
  <c r="B22" i="3"/>
  <c r="G13" i="3"/>
  <c r="G22" i="3" l="1"/>
  <c r="D37" i="3"/>
  <c r="E37" i="3"/>
  <c r="C37" i="3"/>
  <c r="G36" i="3"/>
  <c r="F37" i="3"/>
  <c r="B37" i="3"/>
  <c r="G37" i="3" l="1"/>
</calcChain>
</file>

<file path=xl/comments1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<sst xmlns="http://schemas.openxmlformats.org/spreadsheetml/2006/main" count="126" uniqueCount="44">
  <si>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</si>
  <si>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</si>
  <si>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</si>
  <si>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</si>
  <si>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</si>
  <si>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</si>
  <si>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</si>
  <si>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</si>
  <si>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</si>
  <si>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</si>
  <si>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</si>
  <si>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</si>
  <si>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</si>
  <si>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</si>
  <si>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</si>
  <si>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</si>
  <si>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</si>
  <si>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</si>
  <si>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</si>
  <si>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</si>
  <si>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</si>
  <si>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</si>
  <si>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</si>
  <si>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</si>
  <si>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</si>
  <si>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</si>
  <si>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</si>
  <si>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</si>
  <si>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</si>
  <si>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</si>
  <si>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</si>
  <si>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</si>
  <si>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</si>
  <si>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</si>
  <si>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</si>
  <si>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              (Year 2) - 2018</t>
  </si>
  <si>
    <t xml:space="preserve">     Financial/Cash Assistance</t>
  </si>
  <si>
    <t>1st QUARTER, CY 2021</t>
  </si>
  <si>
    <t xml:space="preserve">                   (Year 1)- 2020</t>
  </si>
  <si>
    <t xml:space="preserve">                   (Year 2) - 2019</t>
  </si>
  <si>
    <t xml:space="preserve">                   (Year 3) - 2017</t>
  </si>
  <si>
    <t xml:space="preserve">                   (Year 4) - 2016</t>
  </si>
  <si>
    <t>2nd QUARTER, CY 2021</t>
  </si>
  <si>
    <t>3rd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</si>
</sst>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1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30" workbookViewId="0">
      <selection activeCell="A5" sqref="A5:G5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0" t="s">
        <v>0</v>
      </c>
      <c r="B1" s="40"/>
      <c r="C1" s="40"/>
      <c r="D1" s="40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1" t="s">
        <v>2</v>
      </c>
      <c r="B4" s="41"/>
      <c r="C4" s="41"/>
      <c r="D4" s="41"/>
      <c r="E4" s="41"/>
      <c r="F4" s="41"/>
      <c r="G4" s="41"/>
    </row>
    <row r="5" spans="1:11" x14ac:dyDescent="0.25">
      <c r="A5" s="42" t="s">
        <v>43</v>
      </c>
      <c r="B5" s="42"/>
      <c r="C5" s="42"/>
      <c r="D5" s="42"/>
      <c r="E5" s="42"/>
      <c r="F5" s="42"/>
      <c r="G5" s="42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3" t="s">
        <v>4</v>
      </c>
      <c r="B8" s="44" t="s">
        <v>5</v>
      </c>
      <c r="C8" s="44"/>
      <c r="D8" s="43" t="s">
        <v>6</v>
      </c>
      <c r="E8" s="43" t="s">
        <v>7</v>
      </c>
      <c r="F8" s="45" t="s">
        <v>8</v>
      </c>
      <c r="G8" s="43" t="s">
        <v>9</v>
      </c>
    </row>
    <row r="9" spans="1:11" x14ac:dyDescent="0.25">
      <c r="A9" s="43"/>
      <c r="B9" s="46" t="s">
        <v>10</v>
      </c>
      <c r="C9" s="48" t="s">
        <v>11</v>
      </c>
      <c r="D9" s="43"/>
      <c r="E9" s="43"/>
      <c r="F9" s="43"/>
      <c r="G9" s="43"/>
    </row>
    <row r="10" spans="1:11" x14ac:dyDescent="0.25">
      <c r="A10" s="43"/>
      <c r="B10" s="47"/>
      <c r="C10" s="49"/>
      <c r="D10" s="43"/>
      <c r="E10" s="43"/>
      <c r="F10" s="43"/>
      <c r="G10" s="43"/>
    </row>
    <row r="11" spans="1:11" x14ac:dyDescent="0.25">
      <c r="A11" s="43"/>
      <c r="B11" s="47"/>
      <c r="C11" s="49"/>
      <c r="D11" s="43"/>
      <c r="E11" s="43"/>
      <c r="F11" s="43"/>
      <c r="G11" s="43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/>
      <c r="C13" s="10">
        <f>6611680+58234.8</f>
        <v>6669914.7999999998</v>
      </c>
      <c r="D13" s="10"/>
      <c r="E13" s="10"/>
      <c r="F13" s="10">
        <f>8398936.2-50155</f>
        <v>8348781.1999999993</v>
      </c>
      <c r="G13" s="10">
        <f>SUM(B13:F13)</f>
        <v>15018696</v>
      </c>
    </row>
    <row r="14" spans="1:11" x14ac:dyDescent="0.25">
      <c r="A14" s="9" t="s">
        <v>14</v>
      </c>
      <c r="B14" s="10"/>
      <c r="C14" s="10">
        <f>2093920+884117.9</f>
        <v>2978037.9</v>
      </c>
      <c r="D14" s="10"/>
      <c r="E14" s="10"/>
      <c r="F14" s="10"/>
      <c r="G14" s="10">
        <f t="shared" ref="G14:G21" si="0">SUM(B14:F14)</f>
        <v>2978037.9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305286.17</v>
      </c>
      <c r="D16" s="14"/>
      <c r="E16" s="14"/>
      <c r="F16" s="14"/>
      <c r="G16" s="10">
        <f t="shared" si="0"/>
        <v>305286.17</v>
      </c>
    </row>
    <row r="17" spans="1:9" ht="14.45" customHeight="1" x14ac:dyDescent="0.25">
      <c r="A17" s="13" t="s">
        <v>39</v>
      </c>
      <c r="B17" s="14"/>
      <c r="C17" s="14">
        <v>83505.58</v>
      </c>
      <c r="D17" s="14"/>
      <c r="E17" s="14"/>
      <c r="F17" s="14"/>
      <c r="G17" s="10">
        <f t="shared" si="0"/>
        <v>83505.58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>
        <v>50155</v>
      </c>
      <c r="G21" s="10">
        <f t="shared" si="0"/>
        <v>50155</v>
      </c>
    </row>
    <row r="22" spans="1:9" s="22" customFormat="1" x14ac:dyDescent="0.25">
      <c r="A22" s="18" t="s">
        <v>17</v>
      </c>
      <c r="B22" s="19">
        <f>SUM(B13:B21)</f>
        <v>0</v>
      </c>
      <c r="C22" s="19">
        <f t="shared" ref="C22:G22" si="1">SUM(C13:C21)</f>
        <v>10036744.449999999</v>
      </c>
      <c r="D22" s="19">
        <f t="shared" si="1"/>
        <v>0</v>
      </c>
      <c r="E22" s="19">
        <f t="shared" si="1"/>
        <v>0</v>
      </c>
      <c r="F22" s="19">
        <f t="shared" si="1"/>
        <v>8398936.1999999993</v>
      </c>
      <c r="G22" s="19">
        <f t="shared" si="1"/>
        <v>18435680.649999999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>
        <v>189800</v>
      </c>
      <c r="D24" s="24"/>
      <c r="E24" s="24"/>
      <c r="F24" s="24">
        <v>1373102</v>
      </c>
      <c r="G24" s="10">
        <f t="shared" si="2"/>
        <v>1562902</v>
      </c>
    </row>
    <row r="25" spans="1:9" ht="14.45" customHeight="1" x14ac:dyDescent="0.25">
      <c r="A25" s="23" t="s">
        <v>20</v>
      </c>
      <c r="B25" s="24"/>
      <c r="C25" s="24">
        <v>2469115</v>
      </c>
      <c r="D25" s="24"/>
      <c r="E25" s="24"/>
      <c r="F25" s="24">
        <v>2271419</v>
      </c>
      <c r="G25" s="10">
        <f t="shared" si="2"/>
        <v>4740534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1148452</v>
      </c>
      <c r="D27" s="24"/>
      <c r="E27" s="24"/>
      <c r="F27" s="24">
        <v>248043.5</v>
      </c>
      <c r="G27" s="10">
        <f t="shared" si="2"/>
        <v>1396495.5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>
        <v>49960</v>
      </c>
      <c r="G28" s="10">
        <f t="shared" si="2"/>
        <v>49960</v>
      </c>
    </row>
    <row r="29" spans="1:9" ht="14.45" customHeight="1" x14ac:dyDescent="0.25">
      <c r="A29" s="23" t="s">
        <v>23</v>
      </c>
      <c r="B29" s="24"/>
      <c r="C29" s="24"/>
      <c r="D29" s="24"/>
      <c r="E29" s="24"/>
      <c r="F29" s="24"/>
      <c r="G29" s="10">
        <f t="shared" si="2"/>
        <v>0</v>
      </c>
    </row>
    <row r="30" spans="1:9" x14ac:dyDescent="0.25">
      <c r="A30" s="50" t="s">
        <v>24</v>
      </c>
      <c r="B30" s="52"/>
      <c r="C30" s="52"/>
      <c r="D30" s="52"/>
      <c r="E30" s="52"/>
      <c r="F30" s="53">
        <v>2989804.92</v>
      </c>
      <c r="G30" s="10">
        <f t="shared" si="2"/>
        <v>2989804.92</v>
      </c>
      <c r="I30" s="22"/>
    </row>
    <row r="31" spans="1:9" x14ac:dyDescent="0.25">
      <c r="A31" s="51"/>
      <c r="B31" s="52"/>
      <c r="C31" s="52"/>
      <c r="D31" s="52"/>
      <c r="E31" s="52"/>
      <c r="F31" s="53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v>2195699</v>
      </c>
      <c r="D32" s="10"/>
      <c r="E32" s="10"/>
      <c r="F32" s="10">
        <v>80140</v>
      </c>
      <c r="G32" s="10">
        <f t="shared" si="2"/>
        <v>2275839</v>
      </c>
    </row>
    <row r="33" spans="1:11" s="26" customFormat="1" x14ac:dyDescent="0.25">
      <c r="A33" s="54" t="s">
        <v>26</v>
      </c>
      <c r="C33" s="53">
        <v>1499434.44</v>
      </c>
      <c r="D33" s="53"/>
      <c r="E33" s="53"/>
      <c r="F33" s="53"/>
      <c r="G33" s="10">
        <f t="shared" si="2"/>
        <v>1499434.44</v>
      </c>
    </row>
    <row r="34" spans="1:11" s="26" customFormat="1" x14ac:dyDescent="0.25">
      <c r="A34" s="55"/>
      <c r="C34" s="53"/>
      <c r="D34" s="53"/>
      <c r="E34" s="53"/>
      <c r="F34" s="53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F36" si="3">SUM(C24:C35)</f>
        <v>7502500.4399999995</v>
      </c>
      <c r="D36" s="10">
        <f t="shared" si="3"/>
        <v>0</v>
      </c>
      <c r="E36" s="10">
        <f t="shared" si="3"/>
        <v>0</v>
      </c>
      <c r="F36" s="10">
        <f t="shared" si="3"/>
        <v>7012469.4199999999</v>
      </c>
      <c r="G36" s="10">
        <f t="shared" si="2"/>
        <v>14514969.859999999</v>
      </c>
    </row>
    <row r="37" spans="1:11" s="22" customFormat="1" x14ac:dyDescent="0.25">
      <c r="A37" s="27" t="s">
        <v>29</v>
      </c>
      <c r="B37" s="20">
        <f>B22-B36</f>
        <v>0</v>
      </c>
      <c r="C37" s="20">
        <f t="shared" ref="C37:F37" si="4">C22-C36</f>
        <v>2534244.0099999998</v>
      </c>
      <c r="D37" s="20">
        <f t="shared" si="4"/>
        <v>0</v>
      </c>
      <c r="E37" s="20">
        <f t="shared" si="4"/>
        <v>0</v>
      </c>
      <c r="F37" s="20">
        <f t="shared" si="4"/>
        <v>1386466.7799999993</v>
      </c>
      <c r="G37" s="20">
        <f t="shared" si="2"/>
        <v>3920710.7899999991</v>
      </c>
    </row>
    <row r="38" spans="1:11" ht="10.5" customHeight="1" x14ac:dyDescent="0.25">
      <c r="C38" s="28"/>
      <c r="G38" s="29"/>
    </row>
    <row r="39" spans="1:11" ht="14.45" customHeight="1" x14ac:dyDescent="0.25">
      <c r="A39" s="56" t="s">
        <v>30</v>
      </c>
      <c r="B39" s="56"/>
      <c r="C39" s="56"/>
      <c r="D39" s="56"/>
      <c r="E39" s="56"/>
      <c r="F39" s="56"/>
      <c r="G39" s="56"/>
    </row>
    <row r="40" spans="1:11" ht="9" customHeight="1" x14ac:dyDescent="0.25">
      <c r="A40" s="38"/>
      <c r="B40" s="38"/>
      <c r="C40" s="38"/>
      <c r="D40" s="38"/>
      <c r="E40" s="38"/>
      <c r="F40" s="38"/>
      <c r="G40" s="38"/>
    </row>
    <row r="41" spans="1:11" x14ac:dyDescent="0.25">
      <c r="C41" s="31"/>
      <c r="D41" s="31"/>
      <c r="E41" s="31"/>
      <c r="F41" s="31"/>
      <c r="G41" s="31"/>
    </row>
    <row r="42" spans="1:11" x14ac:dyDescent="0.25">
      <c r="A42" s="57" t="s">
        <v>31</v>
      </c>
      <c r="B42" s="57"/>
      <c r="E42" s="57" t="s">
        <v>32</v>
      </c>
      <c r="F42" s="57"/>
      <c r="G42" s="57"/>
    </row>
    <row r="43" spans="1:11" x14ac:dyDescent="0.25">
      <c r="A43" s="58" t="s">
        <v>33</v>
      </c>
      <c r="B43" s="58"/>
      <c r="E43" s="58" t="s">
        <v>34</v>
      </c>
      <c r="F43" s="58"/>
      <c r="G43" s="58"/>
    </row>
    <row r="44" spans="1:11" x14ac:dyDescent="0.25">
      <c r="A44" s="39"/>
      <c r="B44" s="39"/>
      <c r="E44" s="39"/>
      <c r="F44" s="39"/>
      <c r="G44" s="39"/>
    </row>
    <row r="45" spans="1:11" s="35" customFormat="1" ht="11.25" x14ac:dyDescent="0.2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11.25" x14ac:dyDescent="0.2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5">
      <c r="A47" s="33"/>
      <c r="B47" s="39"/>
      <c r="E47" s="39"/>
      <c r="F47" s="39"/>
      <c r="G47" s="39"/>
    </row>
  </sheetData>
  <sheetProtection password="C1B6" sheet="1" objects="1" scenarios="1"/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19" zoomScale="130" zoomScaleNormal="100" zoomScaleSheetLayoutView="130" workbookViewId="0">
      <selection activeCell="B24" sqref="B23:B24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0" t="s">
        <v>0</v>
      </c>
      <c r="B1" s="40"/>
      <c r="C1" s="40"/>
      <c r="D1" s="40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1" t="s">
        <v>2</v>
      </c>
      <c r="B4" s="41"/>
      <c r="C4" s="41"/>
      <c r="D4" s="41"/>
      <c r="E4" s="41"/>
      <c r="F4" s="41"/>
      <c r="G4" s="41"/>
    </row>
    <row r="5" spans="1:11" x14ac:dyDescent="0.25">
      <c r="A5" s="42" t="s">
        <v>42</v>
      </c>
      <c r="B5" s="42"/>
      <c r="C5" s="42"/>
      <c r="D5" s="42"/>
      <c r="E5" s="42"/>
      <c r="F5" s="42"/>
      <c r="G5" s="42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3" t="s">
        <v>4</v>
      </c>
      <c r="B8" s="44" t="s">
        <v>5</v>
      </c>
      <c r="C8" s="44"/>
      <c r="D8" s="43" t="s">
        <v>6</v>
      </c>
      <c r="E8" s="43" t="s">
        <v>7</v>
      </c>
      <c r="F8" s="45" t="s">
        <v>8</v>
      </c>
      <c r="G8" s="43" t="s">
        <v>9</v>
      </c>
    </row>
    <row r="9" spans="1:11" x14ac:dyDescent="0.25">
      <c r="A9" s="43"/>
      <c r="B9" s="46" t="s">
        <v>10</v>
      </c>
      <c r="C9" s="48" t="s">
        <v>11</v>
      </c>
      <c r="D9" s="43"/>
      <c r="E9" s="43"/>
      <c r="F9" s="43"/>
      <c r="G9" s="43"/>
    </row>
    <row r="10" spans="1:11" x14ac:dyDescent="0.25">
      <c r="A10" s="43"/>
      <c r="B10" s="47"/>
      <c r="C10" s="49"/>
      <c r="D10" s="43"/>
      <c r="E10" s="43"/>
      <c r="F10" s="43"/>
      <c r="G10" s="43"/>
    </row>
    <row r="11" spans="1:11" x14ac:dyDescent="0.25">
      <c r="A11" s="43"/>
      <c r="B11" s="47"/>
      <c r="C11" s="49"/>
      <c r="D11" s="43"/>
      <c r="E11" s="43"/>
      <c r="F11" s="43"/>
      <c r="G11" s="43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/>
      <c r="C13" s="10">
        <f>6611680+58234.8</f>
        <v>6669914.7999999998</v>
      </c>
      <c r="D13" s="10"/>
      <c r="E13" s="10"/>
      <c r="F13" s="10"/>
      <c r="G13" s="10">
        <f>SUM(B13:F13)</f>
        <v>6669914.7999999998</v>
      </c>
    </row>
    <row r="14" spans="1:11" x14ac:dyDescent="0.25">
      <c r="A14" s="9" t="s">
        <v>14</v>
      </c>
      <c r="B14" s="10"/>
      <c r="C14" s="10">
        <f>2093920+884117.9</f>
        <v>2978037.9</v>
      </c>
      <c r="D14" s="10"/>
      <c r="E14" s="10"/>
      <c r="F14" s="10"/>
      <c r="G14" s="10">
        <f t="shared" ref="G14:G21" si="0">SUM(B14:F14)</f>
        <v>2978037.9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305286.17</v>
      </c>
      <c r="D16" s="14"/>
      <c r="E16" s="14"/>
      <c r="F16" s="14"/>
      <c r="G16" s="10">
        <f t="shared" si="0"/>
        <v>305286.17</v>
      </c>
    </row>
    <row r="17" spans="1:9" ht="14.45" customHeight="1" x14ac:dyDescent="0.25">
      <c r="A17" s="13" t="s">
        <v>39</v>
      </c>
      <c r="B17" s="14"/>
      <c r="C17" s="14">
        <v>83505.58</v>
      </c>
      <c r="D17" s="14"/>
      <c r="E17" s="14"/>
      <c r="F17" s="14"/>
      <c r="G17" s="10">
        <f t="shared" si="0"/>
        <v>83505.58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>
        <v>50155</v>
      </c>
      <c r="G21" s="10">
        <f t="shared" si="0"/>
        <v>50155</v>
      </c>
    </row>
    <row r="22" spans="1:9" s="22" customFormat="1" x14ac:dyDescent="0.25">
      <c r="A22" s="18" t="s">
        <v>17</v>
      </c>
      <c r="B22" s="19">
        <f>SUM(B13:B21)</f>
        <v>0</v>
      </c>
      <c r="C22" s="19">
        <f t="shared" ref="C22:F22" si="1">SUM(C13:C21)</f>
        <v>10036744.449999999</v>
      </c>
      <c r="D22" s="19">
        <f t="shared" si="1"/>
        <v>0</v>
      </c>
      <c r="E22" s="19">
        <f t="shared" si="1"/>
        <v>0</v>
      </c>
      <c r="F22" s="19">
        <f t="shared" si="1"/>
        <v>50155</v>
      </c>
      <c r="G22" s="20">
        <f t="shared" ref="G22:G37" si="2">SUM(B22:F22)</f>
        <v>10086899.449999999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si="2"/>
        <v>0</v>
      </c>
    </row>
    <row r="24" spans="1:9" ht="14.45" customHeight="1" x14ac:dyDescent="0.25">
      <c r="A24" s="23" t="s">
        <v>19</v>
      </c>
      <c r="B24" s="24"/>
      <c r="C24" s="24">
        <v>189800</v>
      </c>
      <c r="D24" s="24"/>
      <c r="E24" s="24"/>
      <c r="F24" s="24"/>
      <c r="G24" s="10">
        <f t="shared" si="2"/>
        <v>189800</v>
      </c>
    </row>
    <row r="25" spans="1:9" ht="14.45" customHeight="1" x14ac:dyDescent="0.25">
      <c r="A25" s="23" t="s">
        <v>20</v>
      </c>
      <c r="B25" s="24"/>
      <c r="C25" s="24">
        <v>3146952</v>
      </c>
      <c r="D25" s="24"/>
      <c r="E25" s="24"/>
      <c r="F25" s="24"/>
      <c r="G25" s="10">
        <f t="shared" si="2"/>
        <v>3146952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f>294877.5+761618</f>
        <v>1056495.5</v>
      </c>
      <c r="D27" s="24"/>
      <c r="E27" s="24"/>
      <c r="F27" s="24"/>
      <c r="G27" s="10">
        <f t="shared" si="2"/>
        <v>1056495.5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>
        <v>49960</v>
      </c>
      <c r="G28" s="10">
        <f t="shared" si="2"/>
        <v>49960</v>
      </c>
    </row>
    <row r="29" spans="1:9" ht="14.45" customHeight="1" x14ac:dyDescent="0.25">
      <c r="A29" s="23" t="s">
        <v>23</v>
      </c>
      <c r="B29" s="24"/>
      <c r="C29" s="24"/>
      <c r="D29" s="24"/>
      <c r="E29" s="24"/>
      <c r="F29" s="24"/>
      <c r="G29" s="10">
        <f t="shared" si="2"/>
        <v>0</v>
      </c>
    </row>
    <row r="30" spans="1:9" x14ac:dyDescent="0.25">
      <c r="A30" s="50" t="s">
        <v>24</v>
      </c>
      <c r="B30" s="52"/>
      <c r="C30" s="52"/>
      <c r="D30" s="52"/>
      <c r="E30" s="52"/>
      <c r="F30" s="52"/>
      <c r="G30" s="10">
        <f t="shared" si="2"/>
        <v>0</v>
      </c>
      <c r="I30" s="22"/>
    </row>
    <row r="31" spans="1:9" x14ac:dyDescent="0.25">
      <c r="A31" s="51"/>
      <c r="B31" s="52"/>
      <c r="C31" s="52"/>
      <c r="D31" s="52"/>
      <c r="E31" s="52"/>
      <c r="F31" s="52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f>60500+12800+25200+15999+18900+12800</f>
        <v>146199</v>
      </c>
      <c r="D32" s="10"/>
      <c r="E32" s="10"/>
      <c r="F32" s="10"/>
      <c r="G32" s="10">
        <f t="shared" si="2"/>
        <v>146199</v>
      </c>
    </row>
    <row r="33" spans="1:11" s="26" customFormat="1" x14ac:dyDescent="0.25">
      <c r="A33" s="54" t="s">
        <v>26</v>
      </c>
      <c r="C33" s="53">
        <v>1499434.44</v>
      </c>
      <c r="D33" s="53"/>
      <c r="E33" s="53"/>
      <c r="F33" s="53"/>
      <c r="G33" s="10">
        <f t="shared" si="2"/>
        <v>1499434.44</v>
      </c>
    </row>
    <row r="34" spans="1:11" s="26" customFormat="1" x14ac:dyDescent="0.25">
      <c r="A34" s="55"/>
      <c r="C34" s="53"/>
      <c r="D34" s="53"/>
      <c r="E34" s="53"/>
      <c r="F34" s="53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" si="3">SUM(C24:C35)</f>
        <v>6038880.9399999995</v>
      </c>
      <c r="D36" s="10">
        <f t="shared" ref="D36:F36" si="4">SUM(D24:D35)</f>
        <v>0</v>
      </c>
      <c r="E36" s="10">
        <f t="shared" si="4"/>
        <v>0</v>
      </c>
      <c r="F36" s="10">
        <f t="shared" si="4"/>
        <v>49960</v>
      </c>
      <c r="G36" s="10">
        <f t="shared" si="2"/>
        <v>6088840.9399999995</v>
      </c>
    </row>
    <row r="37" spans="1:11" s="22" customFormat="1" x14ac:dyDescent="0.25">
      <c r="A37" s="27" t="s">
        <v>29</v>
      </c>
      <c r="B37" s="20">
        <f>B22-B36</f>
        <v>0</v>
      </c>
      <c r="C37" s="20">
        <f t="shared" ref="C37:F37" si="5">C22-C36</f>
        <v>3997863.51</v>
      </c>
      <c r="D37" s="20">
        <f t="shared" si="5"/>
        <v>0</v>
      </c>
      <c r="E37" s="20">
        <f t="shared" si="5"/>
        <v>0</v>
      </c>
      <c r="F37" s="20">
        <f t="shared" si="5"/>
        <v>195</v>
      </c>
      <c r="G37" s="20">
        <f t="shared" si="2"/>
        <v>3998058.51</v>
      </c>
    </row>
    <row r="38" spans="1:11" ht="10.5" customHeight="1" x14ac:dyDescent="0.25">
      <c r="C38" s="28"/>
      <c r="G38" s="29"/>
    </row>
    <row r="39" spans="1:11" ht="14.45" customHeight="1" x14ac:dyDescent="0.25">
      <c r="A39" s="56" t="s">
        <v>30</v>
      </c>
      <c r="B39" s="56"/>
      <c r="C39" s="56"/>
      <c r="D39" s="56"/>
      <c r="E39" s="56"/>
      <c r="F39" s="56"/>
      <c r="G39" s="56"/>
    </row>
    <row r="40" spans="1:11" ht="9" customHeight="1" x14ac:dyDescent="0.25">
      <c r="A40" s="36"/>
      <c r="B40" s="36"/>
      <c r="C40" s="36"/>
      <c r="D40" s="36"/>
      <c r="E40" s="36"/>
      <c r="F40" s="36"/>
      <c r="G40" s="36"/>
    </row>
    <row r="41" spans="1:11" x14ac:dyDescent="0.25">
      <c r="C41" s="31"/>
      <c r="D41" s="31"/>
      <c r="E41" s="31"/>
      <c r="F41" s="31"/>
      <c r="G41" s="31"/>
    </row>
    <row r="42" spans="1:11" x14ac:dyDescent="0.25">
      <c r="A42" s="57" t="s">
        <v>31</v>
      </c>
      <c r="B42" s="57"/>
      <c r="E42" s="57" t="s">
        <v>32</v>
      </c>
      <c r="F42" s="57"/>
      <c r="G42" s="57"/>
    </row>
    <row r="43" spans="1:11" x14ac:dyDescent="0.25">
      <c r="A43" s="58" t="s">
        <v>33</v>
      </c>
      <c r="B43" s="58"/>
      <c r="E43" s="58" t="s">
        <v>34</v>
      </c>
      <c r="F43" s="58"/>
      <c r="G43" s="58"/>
    </row>
    <row r="44" spans="1:11" x14ac:dyDescent="0.25">
      <c r="A44" s="37"/>
      <c r="B44" s="37"/>
      <c r="E44" s="37"/>
      <c r="F44" s="37"/>
      <c r="G44" s="37"/>
    </row>
    <row r="45" spans="1:11" s="35" customFormat="1" ht="11.25" x14ac:dyDescent="0.2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11.25" x14ac:dyDescent="0.2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5">
      <c r="A47" s="33"/>
      <c r="B47" s="37"/>
      <c r="E47" s="37"/>
      <c r="F47" s="37"/>
      <c r="G47" s="37"/>
    </row>
  </sheetData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15" zoomScale="130" zoomScaleNormal="100" zoomScaleSheetLayoutView="130" workbookViewId="0">
      <selection activeCell="C24" sqref="C24:C36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0" t="s">
        <v>0</v>
      </c>
      <c r="B1" s="40"/>
      <c r="C1" s="40"/>
      <c r="D1" s="40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1" t="s">
        <v>2</v>
      </c>
      <c r="B4" s="41"/>
      <c r="C4" s="41"/>
      <c r="D4" s="41"/>
      <c r="E4" s="41"/>
      <c r="F4" s="41"/>
      <c r="G4" s="41"/>
    </row>
    <row r="5" spans="1:11" x14ac:dyDescent="0.25">
      <c r="A5" s="42" t="s">
        <v>37</v>
      </c>
      <c r="B5" s="42"/>
      <c r="C5" s="42"/>
      <c r="D5" s="42"/>
      <c r="E5" s="42"/>
      <c r="F5" s="42"/>
      <c r="G5" s="42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3" t="s">
        <v>4</v>
      </c>
      <c r="B8" s="44" t="s">
        <v>5</v>
      </c>
      <c r="C8" s="44"/>
      <c r="D8" s="43" t="s">
        <v>6</v>
      </c>
      <c r="E8" s="43" t="s">
        <v>7</v>
      </c>
      <c r="F8" s="45" t="s">
        <v>8</v>
      </c>
      <c r="G8" s="43" t="s">
        <v>9</v>
      </c>
    </row>
    <row r="9" spans="1:11" x14ac:dyDescent="0.25">
      <c r="A9" s="43"/>
      <c r="B9" s="46" t="s">
        <v>10</v>
      </c>
      <c r="C9" s="48" t="s">
        <v>11</v>
      </c>
      <c r="D9" s="43"/>
      <c r="E9" s="43"/>
      <c r="F9" s="43"/>
      <c r="G9" s="43"/>
    </row>
    <row r="10" spans="1:11" x14ac:dyDescent="0.25">
      <c r="A10" s="43"/>
      <c r="B10" s="47"/>
      <c r="C10" s="49"/>
      <c r="D10" s="43"/>
      <c r="E10" s="43"/>
      <c r="F10" s="43"/>
      <c r="G10" s="43"/>
    </row>
    <row r="11" spans="1:11" x14ac:dyDescent="0.25">
      <c r="A11" s="43"/>
      <c r="B11" s="47"/>
      <c r="C11" s="49"/>
      <c r="D11" s="43"/>
      <c r="E11" s="43"/>
      <c r="F11" s="43"/>
      <c r="G11" s="43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/>
      <c r="C13" s="10">
        <v>6611680</v>
      </c>
      <c r="D13" s="10"/>
      <c r="E13" s="10"/>
      <c r="F13" s="10"/>
      <c r="G13" s="10">
        <f>SUM(B13:F13)</f>
        <v>6611680</v>
      </c>
    </row>
    <row r="14" spans="1:11" x14ac:dyDescent="0.25">
      <c r="A14" s="9" t="s">
        <v>14</v>
      </c>
      <c r="B14" s="10"/>
      <c r="C14" s="10">
        <f>2093920+884117.9</f>
        <v>2978037.9</v>
      </c>
      <c r="D14" s="10"/>
      <c r="E14" s="10"/>
      <c r="F14" s="10"/>
      <c r="G14" s="10">
        <f t="shared" ref="G14:G21" si="0">SUM(B14:F14)</f>
        <v>2978037.9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305286.17</v>
      </c>
      <c r="D16" s="14"/>
      <c r="E16" s="14"/>
      <c r="F16" s="14"/>
      <c r="G16" s="10">
        <f t="shared" si="0"/>
        <v>305286.17</v>
      </c>
    </row>
    <row r="17" spans="1:9" ht="14.45" customHeight="1" x14ac:dyDescent="0.25">
      <c r="A17" s="13" t="s">
        <v>39</v>
      </c>
      <c r="B17" s="14"/>
      <c r="C17" s="14">
        <v>83505.58</v>
      </c>
      <c r="D17" s="14"/>
      <c r="E17" s="14"/>
      <c r="F17" s="14"/>
      <c r="G17" s="10">
        <f t="shared" si="0"/>
        <v>83505.58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>
        <v>50155</v>
      </c>
      <c r="G21" s="10">
        <f t="shared" si="0"/>
        <v>50155</v>
      </c>
    </row>
    <row r="22" spans="1:9" s="22" customFormat="1" x14ac:dyDescent="0.25">
      <c r="A22" s="18" t="s">
        <v>17</v>
      </c>
      <c r="B22" s="19">
        <f>SUM(B13:B21)</f>
        <v>0</v>
      </c>
      <c r="C22" s="19">
        <f t="shared" ref="C22:F22" si="1">SUM(C13:C21)</f>
        <v>9978509.6500000004</v>
      </c>
      <c r="D22" s="19">
        <f t="shared" si="1"/>
        <v>0</v>
      </c>
      <c r="E22" s="19">
        <f t="shared" si="1"/>
        <v>0</v>
      </c>
      <c r="F22" s="19">
        <f t="shared" si="1"/>
        <v>50155</v>
      </c>
      <c r="G22" s="20">
        <f t="shared" ref="G22:G37" si="2">SUM(B22:F22)</f>
        <v>10028664.65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si="2"/>
        <v>0</v>
      </c>
    </row>
    <row r="24" spans="1:9" ht="14.45" customHeight="1" x14ac:dyDescent="0.25">
      <c r="A24" s="23" t="s">
        <v>19</v>
      </c>
      <c r="B24" s="24"/>
      <c r="C24" s="24">
        <v>379600</v>
      </c>
      <c r="D24" s="24"/>
      <c r="E24" s="24"/>
      <c r="F24" s="24"/>
      <c r="G24" s="10">
        <f t="shared" si="2"/>
        <v>379600</v>
      </c>
    </row>
    <row r="25" spans="1:9" ht="14.45" customHeight="1" x14ac:dyDescent="0.25">
      <c r="A25" s="23" t="s">
        <v>20</v>
      </c>
      <c r="B25" s="24"/>
      <c r="C25" s="24">
        <v>896765</v>
      </c>
      <c r="D25" s="24"/>
      <c r="E25" s="24"/>
      <c r="F25" s="24"/>
      <c r="G25" s="10">
        <f t="shared" si="2"/>
        <v>896765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294877.5</v>
      </c>
      <c r="D27" s="24"/>
      <c r="E27" s="24"/>
      <c r="F27" s="24"/>
      <c r="G27" s="10">
        <f t="shared" si="2"/>
        <v>294877.5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>
        <v>49960</v>
      </c>
      <c r="G28" s="10">
        <f t="shared" si="2"/>
        <v>49960</v>
      </c>
    </row>
    <row r="29" spans="1:9" ht="14.45" customHeight="1" x14ac:dyDescent="0.25">
      <c r="A29" s="23" t="s">
        <v>23</v>
      </c>
      <c r="B29" s="24"/>
      <c r="C29" s="24"/>
      <c r="D29" s="24"/>
      <c r="E29" s="24"/>
      <c r="F29" s="24"/>
      <c r="G29" s="10">
        <f t="shared" si="2"/>
        <v>0</v>
      </c>
    </row>
    <row r="30" spans="1:9" x14ac:dyDescent="0.25">
      <c r="A30" s="50" t="s">
        <v>24</v>
      </c>
      <c r="B30" s="52"/>
      <c r="C30" s="52"/>
      <c r="D30" s="52"/>
      <c r="E30" s="52"/>
      <c r="F30" s="52"/>
      <c r="G30" s="10">
        <f t="shared" si="2"/>
        <v>0</v>
      </c>
      <c r="I30" s="22"/>
    </row>
    <row r="31" spans="1:9" x14ac:dyDescent="0.25">
      <c r="A31" s="51"/>
      <c r="B31" s="52"/>
      <c r="C31" s="52"/>
      <c r="D31" s="52"/>
      <c r="E31" s="52"/>
      <c r="F31" s="52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v>60500</v>
      </c>
      <c r="D32" s="10"/>
      <c r="E32" s="10"/>
      <c r="F32" s="10"/>
      <c r="G32" s="10">
        <f t="shared" si="2"/>
        <v>60500</v>
      </c>
    </row>
    <row r="33" spans="1:11" s="26" customFormat="1" x14ac:dyDescent="0.25">
      <c r="A33" s="54" t="s">
        <v>26</v>
      </c>
      <c r="C33" s="53"/>
      <c r="D33" s="53"/>
      <c r="E33" s="53"/>
      <c r="F33" s="53"/>
      <c r="G33" s="10">
        <f t="shared" si="2"/>
        <v>0</v>
      </c>
    </row>
    <row r="34" spans="1:11" s="26" customFormat="1" x14ac:dyDescent="0.25">
      <c r="A34" s="55"/>
      <c r="C34" s="53"/>
      <c r="D34" s="53"/>
      <c r="E34" s="53"/>
      <c r="F34" s="53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F36" si="3">SUM(C24:C35)</f>
        <v>1631742.5</v>
      </c>
      <c r="D36" s="10">
        <f t="shared" si="3"/>
        <v>0</v>
      </c>
      <c r="E36" s="10">
        <f t="shared" si="3"/>
        <v>0</v>
      </c>
      <c r="F36" s="10">
        <f t="shared" si="3"/>
        <v>49960</v>
      </c>
      <c r="G36" s="10">
        <f t="shared" si="2"/>
        <v>1681702.5</v>
      </c>
    </row>
    <row r="37" spans="1:11" s="22" customFormat="1" x14ac:dyDescent="0.25">
      <c r="A37" s="27" t="s">
        <v>29</v>
      </c>
      <c r="B37" s="20">
        <f>B22-B36</f>
        <v>0</v>
      </c>
      <c r="C37" s="20">
        <f t="shared" ref="C37:F37" si="4">C22-C36</f>
        <v>8346767.1500000004</v>
      </c>
      <c r="D37" s="20">
        <f t="shared" si="4"/>
        <v>0</v>
      </c>
      <c r="E37" s="20">
        <f t="shared" si="4"/>
        <v>0</v>
      </c>
      <c r="F37" s="20">
        <f t="shared" si="4"/>
        <v>195</v>
      </c>
      <c r="G37" s="20">
        <f t="shared" si="2"/>
        <v>8346962.1500000004</v>
      </c>
    </row>
    <row r="38" spans="1:11" ht="10.5" customHeight="1" x14ac:dyDescent="0.25">
      <c r="C38" s="28"/>
      <c r="G38" s="29"/>
    </row>
    <row r="39" spans="1:11" ht="14.45" customHeight="1" x14ac:dyDescent="0.25">
      <c r="A39" s="56" t="s">
        <v>30</v>
      </c>
      <c r="B39" s="56"/>
      <c r="C39" s="56"/>
      <c r="D39" s="56"/>
      <c r="E39" s="56"/>
      <c r="F39" s="56"/>
      <c r="G39" s="56"/>
    </row>
    <row r="40" spans="1:11" ht="9" customHeight="1" x14ac:dyDescent="0.25">
      <c r="A40" s="30"/>
      <c r="B40" s="30"/>
      <c r="C40" s="30"/>
      <c r="D40" s="30"/>
      <c r="E40" s="30"/>
      <c r="F40" s="30"/>
      <c r="G40" s="30"/>
    </row>
    <row r="41" spans="1:11" x14ac:dyDescent="0.25">
      <c r="C41" s="31"/>
      <c r="D41" s="31"/>
      <c r="E41" s="31"/>
      <c r="F41" s="31"/>
      <c r="G41" s="31"/>
    </row>
    <row r="42" spans="1:11" x14ac:dyDescent="0.25">
      <c r="A42" s="57" t="s">
        <v>31</v>
      </c>
      <c r="B42" s="57"/>
      <c r="E42" s="57" t="s">
        <v>32</v>
      </c>
      <c r="F42" s="57"/>
      <c r="G42" s="57"/>
    </row>
    <row r="43" spans="1:11" x14ac:dyDescent="0.25">
      <c r="A43" s="58" t="s">
        <v>33</v>
      </c>
      <c r="B43" s="58"/>
      <c r="E43" s="58" t="s">
        <v>34</v>
      </c>
      <c r="F43" s="58"/>
      <c r="G43" s="58"/>
    </row>
    <row r="44" spans="1:11" x14ac:dyDescent="0.25">
      <c r="A44" s="32"/>
      <c r="B44" s="32"/>
      <c r="E44" s="32"/>
      <c r="F44" s="32"/>
      <c r="G44" s="32"/>
    </row>
    <row r="45" spans="1:11" s="35" customFormat="1" ht="11.25" x14ac:dyDescent="0.2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11.25" x14ac:dyDescent="0.2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5">
      <c r="A47" s="33"/>
      <c r="B47" s="32"/>
      <c r="E47" s="32"/>
      <c r="F47" s="32"/>
      <c r="G47" s="32"/>
    </row>
  </sheetData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3rd Qtr 2021</vt:lpstr>
      <vt:lpstr>2nd Qtr 2021</vt:lpstr>
      <vt:lpstr>1st Qtr 2021</vt:lpstr>
      <vt:lpstr>'1st Qtr 2021'!Print_Area</vt:lpstr>
      <vt:lpstr>'2nd Qtr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2021-10-18T05:36:31Z</cp:lastPrinted>
  <dcterms:created xsi:type="dcterms:W3CDTF">2020-06-11T06:32:05Z</dcterms:created>
  <dcterms:modified xsi:type="dcterms:W3CDTF">2021-10-20T01:42:07Z</dcterms:modified>
</cp:coreProperties>
</file>