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20% IRA 4th qtr 2021 orig" sheetId="1" r:id="rId1"/>
  </sheets>
  <definedNames>
    <definedName name="_xlnm.Print_Area" localSheetId="0">'20% IRA 4th qtr 2021 orig'!$A$2:$I$65</definedName>
    <definedName name="_xlnm.Print_Titles" localSheetId="0">'20% IRA 4th qtr 2021 orig'!$1:$9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0" i="1"/>
  <c r="H37" i="1"/>
  <c r="H31" i="1"/>
  <c r="H15" i="1"/>
  <c r="H47" i="1"/>
  <c r="H38" i="1"/>
  <c r="H18" i="1"/>
  <c r="H45" i="1"/>
  <c r="H23" i="1"/>
  <c r="H50" i="1"/>
  <c r="H52" i="1"/>
  <c r="H35" i="1"/>
  <c r="H54" i="1"/>
  <c r="H48" i="1"/>
  <c r="H51" i="1"/>
  <c r="H56" i="1"/>
  <c r="H39" i="1"/>
  <c r="H57" i="1"/>
  <c r="H34" i="1"/>
  <c r="H43" i="1"/>
  <c r="H12" i="1"/>
  <c r="H14" i="1"/>
  <c r="H59" i="1"/>
  <c r="H58" i="1"/>
  <c r="H49" i="1"/>
  <c r="H20" i="1"/>
  <c r="H22" i="1"/>
  <c r="H41" i="1"/>
  <c r="H25" i="1"/>
  <c r="H17" i="1"/>
  <c r="H16" i="1"/>
  <c r="H26" i="1"/>
  <c r="H27" i="1"/>
  <c r="H53" i="1"/>
  <c r="I42" i="1"/>
  <c r="I40" i="1"/>
  <c r="H42" i="1" l="1"/>
  <c r="H40" i="1"/>
  <c r="H33" i="1"/>
  <c r="H29" i="1"/>
  <c r="H32" i="1"/>
  <c r="H28" i="1"/>
  <c r="I19" i="1"/>
  <c r="I24" i="1"/>
  <c r="G19" i="1"/>
  <c r="H19" i="1" l="1"/>
  <c r="H24" i="1"/>
</calcChain>
</file>

<file path=xl/comments1.xml><?xml version="1.0" encoding="utf-8"?>
<comments xmlns="http://schemas.openxmlformats.org/spreadsheetml/2006/main">
  <authors>
    <author>ACCCTG SERVER</author>
  </authors>
  <commentList>
    <comment ref="I21" authorId="0">
      <text>
        <r>
          <rPr>
            <b/>
            <sz val="9"/>
            <color indexed="81"/>
            <rFont val="Tahoma"/>
            <family val="2"/>
          </rPr>
          <t>10K was charge to 20%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15,750 was charged to 20%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300K - Charged to 20%; 59,835.44 charged to other 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5" authorId="0">
      <text>
        <r>
          <rPr>
            <b/>
            <sz val="9"/>
            <color indexed="81"/>
            <rFont val="Tahoma"/>
            <family val="2"/>
          </rPr>
          <t>Only 4K was charge to 20%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<sst xmlns="http://schemas.openxmlformats.org/spreadsheetml/2006/main" count="118" uniqueCount="88">
  <si>
    <t>FDP Form 7 - 20% Component of the IRA Utilization</t>
  </si>
  <si>
    <t>20% COMPONENT OF THE IRA UTILIZATION</t>
  </si>
  <si>
    <t>Pangasinan, Municipality of Asingan</t>
  </si>
  <si>
    <t>Program or Project</t>
  </si>
  <si>
    <t>AGENCY</t>
  </si>
  <si>
    <t>Location</t>
  </si>
  <si>
    <t>Total Cost</t>
  </si>
  <si>
    <t xml:space="preserve">Date Started </t>
  </si>
  <si>
    <t>Contract Duration</t>
  </si>
  <si>
    <t>Target Completion Date</t>
  </si>
  <si>
    <t>Project Status</t>
  </si>
  <si>
    <t>% of Completion</t>
  </si>
  <si>
    <t>Total Cost Incurred to Date</t>
  </si>
  <si>
    <t>SOCIAL DEVELOPMENT</t>
  </si>
  <si>
    <t>Asingan, Pangasinan</t>
  </si>
  <si>
    <t>MARJORIE V. TINTE</t>
  </si>
  <si>
    <t>ENGR. CARLOS F. LOPEZ, JR.</t>
  </si>
  <si>
    <t>Municipal Accountant</t>
  </si>
  <si>
    <t>Municipal Mayor</t>
  </si>
  <si>
    <t>Construction of Load Bearing Canal Cover and Pathways at Mayor's Blvd. Asingan Pangasinan</t>
  </si>
  <si>
    <t>FOR THE 4TH QUARTER, CY 2021</t>
  </si>
  <si>
    <t>Construction of Picnic Sheds, Hand wash Facility, Pagoda Hanging Bridge at Farmer's Village, Macalong, Asingan, Pangasinan</t>
  </si>
  <si>
    <t>Macalong, Asingan, Pangasinan</t>
  </si>
  <si>
    <t>San Vicente West, Asingan, Pangasinan</t>
  </si>
  <si>
    <t>Regravelling of New Opened Road at Barangay Ariston East, Asingan Pangasinan</t>
  </si>
  <si>
    <t>Ariston East, Asingan, Pangasinan</t>
  </si>
  <si>
    <t>Bobonan, Asingan, Pangasinan</t>
  </si>
  <si>
    <t>San Vicente East, Asingan, Pangasinan</t>
  </si>
  <si>
    <t>To payment of solid waste tipping fee - PO Date: 10/01/2021</t>
  </si>
  <si>
    <t>Materials( Tanzi,coupling,elbow,pipe,led bulb &amp; others)used for Municipal Building Maintenance in this Municipality of Asingan, Pangasinan</t>
  </si>
  <si>
    <t>solid waste tipping fee</t>
  </si>
  <si>
    <t>cement for the concreting in front the Material Recovery Facility (MRF) at Barangay Carosucan Sur, Asingan Pangasinan</t>
  </si>
  <si>
    <t xml:space="preserve"> 11/02/2021</t>
  </si>
  <si>
    <t>Construction of Check Gate at Brgy. San Vicente East, Asingan, Pangasinan</t>
  </si>
  <si>
    <t>Payment of Materials used for Municipal Building Maintenance in this Municipality of Asingan - CoA: 11/23/2021</t>
  </si>
  <si>
    <t>Payment for the purchase of 4 units replacement LED Floodlights at Public Plaza -  CoA: 11/27/2021</t>
  </si>
  <si>
    <t>Aggregates Base Coarse Regravelling the Lot at Zone 2, Barangay Sobol, Asingan, Pangasinan</t>
  </si>
  <si>
    <t>Installation of Analok Sliding Window at Carosucan Sur Child Development Center</t>
  </si>
  <si>
    <t xml:space="preserve"> 11/26/2021</t>
  </si>
  <si>
    <t>05/05/202</t>
  </si>
  <si>
    <t>Coldit, Asingan, Pangasinan</t>
  </si>
  <si>
    <t>Calepaan, Asingan, Pangasinan</t>
  </si>
  <si>
    <t>Carosucan Sur, Asingan, Pangasinan</t>
  </si>
  <si>
    <t>Poblacion East, Asingan, Pangasinan</t>
  </si>
  <si>
    <t>Bantog, Asingan, Pangasinan</t>
  </si>
  <si>
    <t>Dupac, Asingan, Pangasinan</t>
  </si>
  <si>
    <t>Ariston West - Bantog , Asingan, Pangasinan</t>
  </si>
  <si>
    <t>Palaris, Asingan, Pangasinan</t>
  </si>
  <si>
    <t>Sobol, Asingan, Pangasinan</t>
  </si>
  <si>
    <t>Domanpot, Asingan, Pangasinan</t>
  </si>
  <si>
    <t>Carosucan Norte, Asingan, Pangasinan</t>
  </si>
  <si>
    <t>Garden equipment (gasoline sprayer KB Kawasaki 3 RPM 800, 10M Sprayer hose set, IPC Tank 1000Liters) for use at Municipal Plaza -PAR: 12/06/2021</t>
  </si>
  <si>
    <t>Solid waste tipping fee - OR: 11/12/2021</t>
  </si>
  <si>
    <t>Ornamental plants for beautification of Public Plaza Asingan Pangasinan</t>
  </si>
  <si>
    <t>Payment of materials (door knob, angle valve, 16" flexible hose, good lumber, and other necessary materials) used for the Municipal Building Maintenance Asingan</t>
  </si>
  <si>
    <t>Construction of Stone Masonry at Brgy. Ariston East, Asingan, Pangasinan- NTP: 04/13/2021 SWA: 05/05/2021</t>
  </si>
  <si>
    <t xml:space="preserve">12 sets trash bin 60 liters x 3 w/ steel frame to be used of this Municipality </t>
  </si>
  <si>
    <t>Contract for the rehabilitation of Material Recovery Facility Building and Portion of MRF Fence at Bantog, Asingan, Pang.- (90%)</t>
  </si>
  <si>
    <t>Carosucan Norte - Domanpot, Asingan, Pangasinan</t>
  </si>
  <si>
    <t>Rehabilitation of kitchen for the Barangay Health Center at Ariston East Asingan Pangasinan (OBR# 006-12-21-101)</t>
  </si>
  <si>
    <t xml:space="preserve">Construction of kitchen beside the Child Development Center Domanpot </t>
  </si>
  <si>
    <t xml:space="preserve">Installation of Solar Power Streetlights at Brgy. Bobonan, Asingan, Pangasinan </t>
  </si>
  <si>
    <t xml:space="preserve">Construction of Farm to Market Road at Carosucan Norte Sitio Dumaquit, Asingan </t>
  </si>
  <si>
    <t xml:space="preserve">Payment of Construction of Multi-Purpose Hall at Carosucan Norte, Asingan, Pangasinan </t>
  </si>
  <si>
    <t xml:space="preserve">Construction of Local Access road at Purok Tibker-Domanpot </t>
  </si>
  <si>
    <t xml:space="preserve">Rehabilitation of Monuments (Bonifacio, Del Pilar, etc.) in this Municipality of Asingan, Pangasinan </t>
  </si>
  <si>
    <t xml:space="preserve">payment for the repair/replacement of water supply, pipes and drainage system and repair of leaking roof at Women Building in this Municipality of Asingan </t>
  </si>
  <si>
    <t>Installation of 100-watts LED streetlights in and around town center streets of Asingan, Pangasinan</t>
  </si>
  <si>
    <t xml:space="preserve">Rehabilitation of Concrete Tiles of Pathwalk at Public in this Municipality of Asingan </t>
  </si>
  <si>
    <t xml:space="preserve">Repair and maintenance of Analok Frame Doors of DILG and Government Center of Asingan, Pangasinan </t>
  </si>
  <si>
    <t xml:space="preserve">Installation of Floor Tiles and repainting of Multi-Purpose Hall, Barangay Coldit, Asingan, Pangasinan </t>
  </si>
  <si>
    <t xml:space="preserve">Construction of 2 Check Gates at Brgy. Dupac, Asingan, Pangasinan </t>
  </si>
  <si>
    <t xml:space="preserve">Concreting of Interior Road at Zone 4, Ignacio St. Brgy Poblacion East, Asingan, Pangasinan </t>
  </si>
  <si>
    <t xml:space="preserve"> Installation of Tiles, Kitchen Sink&amp; Painting of Engr. Federico Ganigan, Sr. Child Development Center at Zone 6, Calepaan, Asingan, Pangasinan</t>
  </si>
  <si>
    <t xml:space="preserve">Installation of CAP Flashing at Women Center and Government Center Buildings in this Municipality of Asingan </t>
  </si>
  <si>
    <t>Construction of X-Ray Room at RHU I, Asingan, Pangasinan</t>
  </si>
  <si>
    <t xml:space="preserve">Construction of concrete slab at San Vicente East ,Asingan, Pangasinan </t>
  </si>
  <si>
    <t xml:space="preserve">replacement of analok windows at Municipal Buildings in this Municipality of Asingan, Pangasinan  </t>
  </si>
  <si>
    <t xml:space="preserve">Replacement of 1 unit panel door &amp; repair of leaking roof at DSWD Building in this Municipality of Asingan, </t>
  </si>
  <si>
    <t xml:space="preserve">Installation of Solar Powered Potable Water Supply at Sitio Departe, Ariston West/Bantog, Asingan, Pangasinan </t>
  </si>
  <si>
    <t xml:space="preserve">Payment for the replacement of Door Hinges of the MFASS Sport Complex in this Municipality of Asingan -CoA: 12/03/2021 </t>
  </si>
  <si>
    <t xml:space="preserve">Concreting of Road Shoulder at Zone 3 to Zone 5 of Brgy. Bobonan, Asingan, Pangasinan-  </t>
  </si>
  <si>
    <t xml:space="preserve">Payment for the filling of sand and gravel for the proposed farm to market road at Sitio Butao, Domanpot in this Municipality of Asingan </t>
  </si>
  <si>
    <t xml:space="preserve">Installation of Solar Powered Potable Water Supply at Zone 4, Palaris, Asingan, Pangasinan </t>
  </si>
  <si>
    <t xml:space="preserve">Installation of Solar Streetlights at Sinapog, Poblacion East, Asingan, Pangasinan </t>
  </si>
  <si>
    <t>Installation of Solar Powered Potable Water System at Sinapog, Brgy. Poblacion East, Asingan, Pangasinan</t>
  </si>
  <si>
    <t xml:space="preserve">Installation of Solar Powered Potable Water Supply at Zone I, San Vicente West, Asingan, Pangasinan  </t>
  </si>
  <si>
    <t>Repair of Dangay Building (Nagkaisa MPC, Kalipi Display Center, Farmers Conference Center 2nd Floor)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</si>
</sst>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10" fillId="0" borderId="0"/>
    <xf numFmtId="0" fontId="10" fillId="0" borderId="0"/>
  </cellStyleXfs>
  <cellXfs count="48">
    <xf numFmtId="0" fontId="0" fillId="0" borderId="0" xfId="0"/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left" vertical="center" wrapText="1"/>
    </xf>
    <xf numFmtId="43" fontId="0" fillId="0" borderId="0" xfId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3" fontId="0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6">
    <cellStyle name="Comma" xfId="1" builtinId="3"/>
    <cellStyle name="Comma 6" xfId="3"/>
    <cellStyle name="Normal" xfId="0" builtinId="0"/>
    <cellStyle name="Normal 2 2" xfId="4"/>
    <cellStyle name="Normal 4" xfId="5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H67"/>
  <sheetViews>
    <sheetView tabSelected="1" zoomScaleNormal="100" workbookViewId="0">
      <selection activeCell="C6" sqref="C6"/>
    </sheetView>
  </sheetViews>
  <sheetFormatPr defaultRowHeight="15" x14ac:dyDescent="0.25"/>
  <cols>
    <col min="1" max="1" width="56.28515625" style="1" customWidth="1"/>
    <col min="2" max="2" width="11.42578125" style="29" hidden="1" customWidth="1"/>
    <col min="3" max="3" width="22.85546875" style="2" customWidth="1"/>
    <col min="4" max="4" width="17.7109375" style="3" customWidth="1"/>
    <col min="5" max="5" width="12.140625" style="25" customWidth="1"/>
    <col min="6" max="6" width="12" style="25" hidden="1" customWidth="1"/>
    <col min="7" max="7" width="19.140625" style="25" customWidth="1"/>
    <col min="8" max="8" width="17.7109375" style="29" customWidth="1"/>
    <col min="9" max="9" width="13.7109375" style="3" customWidth="1"/>
    <col min="10" max="10" width="11.5703125" style="1" hidden="1" customWidth="1"/>
    <col min="11" max="11" width="0" style="1" hidden="1" customWidth="1"/>
    <col min="12" max="12" width="11.5703125" style="1" hidden="1" customWidth="1"/>
    <col min="13" max="18" width="0" style="1" hidden="1" customWidth="1"/>
    <col min="19" max="19" width="9.140625" style="1"/>
    <col min="20" max="21" width="10.7109375" style="1" bestFit="1" customWidth="1"/>
    <col min="22" max="16384" width="9.140625" style="1"/>
  </cols>
  <sheetData>
    <row r="1" spans="1:164" x14ac:dyDescent="0.25">
      <c r="A1" s="1" t="s">
        <v>0</v>
      </c>
    </row>
    <row r="3" spans="1:164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</row>
    <row r="4" spans="1:164" x14ac:dyDescent="0.25">
      <c r="A4" s="39" t="s">
        <v>20</v>
      </c>
      <c r="B4" s="39"/>
      <c r="C4" s="39"/>
      <c r="D4" s="39"/>
      <c r="E4" s="39"/>
      <c r="F4" s="39"/>
      <c r="G4" s="39"/>
      <c r="H4" s="39"/>
      <c r="I4" s="39"/>
    </row>
    <row r="6" spans="1:164" x14ac:dyDescent="0.25">
      <c r="A6" s="1" t="s">
        <v>2</v>
      </c>
    </row>
    <row r="8" spans="1:164" s="4" customFormat="1" ht="33.75" customHeight="1" x14ac:dyDescent="0.25">
      <c r="A8" s="40" t="s">
        <v>3</v>
      </c>
      <c r="B8" s="40" t="s">
        <v>4</v>
      </c>
      <c r="C8" s="41" t="s">
        <v>5</v>
      </c>
      <c r="D8" s="43" t="s">
        <v>6</v>
      </c>
      <c r="E8" s="44" t="s">
        <v>7</v>
      </c>
      <c r="F8" s="44" t="s">
        <v>8</v>
      </c>
      <c r="G8" s="45" t="s">
        <v>9</v>
      </c>
      <c r="H8" s="40" t="s">
        <v>10</v>
      </c>
      <c r="I8" s="40"/>
    </row>
    <row r="9" spans="1:164" s="4" customFormat="1" ht="48.75" customHeight="1" x14ac:dyDescent="0.25">
      <c r="A9" s="40"/>
      <c r="B9" s="40"/>
      <c r="C9" s="42"/>
      <c r="D9" s="43"/>
      <c r="E9" s="44"/>
      <c r="F9" s="44"/>
      <c r="G9" s="46"/>
      <c r="H9" s="31" t="s">
        <v>11</v>
      </c>
      <c r="I9" s="32" t="s">
        <v>12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164" s="10" customFormat="1" x14ac:dyDescent="0.25">
      <c r="A10" s="5" t="s">
        <v>13</v>
      </c>
      <c r="B10" s="6"/>
      <c r="C10" s="7"/>
      <c r="D10" s="8"/>
      <c r="E10" s="21"/>
      <c r="F10" s="21"/>
      <c r="G10" s="21"/>
      <c r="H10" s="9"/>
      <c r="I10" s="8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164" s="10" customFormat="1" x14ac:dyDescent="0.25">
      <c r="A11" s="11"/>
      <c r="B11" s="6"/>
      <c r="C11" s="7"/>
      <c r="D11" s="8"/>
      <c r="E11" s="21"/>
      <c r="F11" s="21"/>
      <c r="G11" s="21"/>
      <c r="H11" s="9"/>
      <c r="I11" s="8">
        <v>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164" s="18" customFormat="1" ht="30" x14ac:dyDescent="0.25">
      <c r="A12" s="11" t="s">
        <v>61</v>
      </c>
      <c r="B12" s="12"/>
      <c r="C12" s="15" t="s">
        <v>26</v>
      </c>
      <c r="D12" s="13">
        <v>199953</v>
      </c>
      <c r="E12" s="34">
        <v>44278</v>
      </c>
      <c r="F12" s="16"/>
      <c r="G12" s="35">
        <v>44294</v>
      </c>
      <c r="H12" s="9">
        <f t="shared" ref="H12:H20" si="0">I12/D12</f>
        <v>1</v>
      </c>
      <c r="I12" s="8">
        <v>199953</v>
      </c>
      <c r="J12" s="26"/>
      <c r="K12" s="1"/>
      <c r="L12" s="1"/>
      <c r="M12" s="1"/>
      <c r="N12" s="1"/>
      <c r="O12" s="1"/>
      <c r="P12" s="1"/>
      <c r="Q12" s="1"/>
      <c r="R12" s="1"/>
      <c r="S12" s="1"/>
      <c r="T12" s="28"/>
      <c r="U12" s="28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</row>
    <row r="13" spans="1:164" s="18" customFormat="1" ht="30" x14ac:dyDescent="0.25">
      <c r="A13" s="12" t="s">
        <v>76</v>
      </c>
      <c r="B13" s="14"/>
      <c r="C13" s="15" t="s">
        <v>27</v>
      </c>
      <c r="D13" s="13">
        <v>149790</v>
      </c>
      <c r="E13" s="16">
        <v>44278</v>
      </c>
      <c r="F13" s="16"/>
      <c r="G13" s="16">
        <v>44286</v>
      </c>
      <c r="H13" s="9">
        <v>1</v>
      </c>
      <c r="I13" s="13">
        <v>145000</v>
      </c>
      <c r="J13" s="2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</row>
    <row r="14" spans="1:164" s="18" customFormat="1" ht="45" x14ac:dyDescent="0.25">
      <c r="A14" s="12" t="s">
        <v>62</v>
      </c>
      <c r="B14" s="14"/>
      <c r="C14" s="15" t="s">
        <v>58</v>
      </c>
      <c r="D14" s="13">
        <v>199917.4</v>
      </c>
      <c r="E14" s="16">
        <v>44280</v>
      </c>
      <c r="F14" s="16"/>
      <c r="G14" s="16">
        <v>44298</v>
      </c>
      <c r="H14" s="9">
        <f t="shared" si="0"/>
        <v>1</v>
      </c>
      <c r="I14" s="13">
        <v>199917.4</v>
      </c>
      <c r="J14" s="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</row>
    <row r="15" spans="1:164" s="18" customFormat="1" ht="30" x14ac:dyDescent="0.25">
      <c r="A15" s="12" t="s">
        <v>55</v>
      </c>
      <c r="B15" s="14"/>
      <c r="C15" s="15" t="s">
        <v>25</v>
      </c>
      <c r="D15" s="13">
        <v>299879.40000000002</v>
      </c>
      <c r="E15" s="16">
        <v>44299</v>
      </c>
      <c r="F15" s="16"/>
      <c r="G15" s="16">
        <v>44321</v>
      </c>
      <c r="H15" s="9">
        <f t="shared" si="0"/>
        <v>1</v>
      </c>
      <c r="I15" s="13">
        <v>299879.40000000002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</row>
    <row r="16" spans="1:164" s="18" customFormat="1" ht="30" x14ac:dyDescent="0.25">
      <c r="A16" s="12" t="s">
        <v>84</v>
      </c>
      <c r="B16" s="14"/>
      <c r="C16" s="15" t="s">
        <v>43</v>
      </c>
      <c r="D16" s="13">
        <v>299917.8</v>
      </c>
      <c r="E16" s="16">
        <v>44300</v>
      </c>
      <c r="F16" s="16"/>
      <c r="G16" s="16" t="s">
        <v>39</v>
      </c>
      <c r="H16" s="9">
        <f t="shared" si="0"/>
        <v>1</v>
      </c>
      <c r="I16" s="13">
        <v>299917.8</v>
      </c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</row>
    <row r="17" spans="1:164" s="18" customFormat="1" ht="30" x14ac:dyDescent="0.25">
      <c r="A17" s="12" t="s">
        <v>72</v>
      </c>
      <c r="B17" s="14"/>
      <c r="C17" s="15" t="s">
        <v>43</v>
      </c>
      <c r="D17" s="13">
        <v>149740.16</v>
      </c>
      <c r="E17" s="16">
        <v>44312</v>
      </c>
      <c r="F17" s="16"/>
      <c r="G17" s="16">
        <v>44326</v>
      </c>
      <c r="H17" s="9">
        <f t="shared" si="0"/>
        <v>1</v>
      </c>
      <c r="I17" s="13">
        <v>149740.16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</row>
    <row r="18" spans="1:164" s="18" customFormat="1" ht="30" x14ac:dyDescent="0.25">
      <c r="A18" s="12" t="s">
        <v>31</v>
      </c>
      <c r="B18" s="14"/>
      <c r="C18" s="15" t="s">
        <v>42</v>
      </c>
      <c r="D18" s="13">
        <v>9920</v>
      </c>
      <c r="E18" s="16">
        <v>44314</v>
      </c>
      <c r="F18" s="16"/>
      <c r="G18" s="16">
        <v>44524</v>
      </c>
      <c r="H18" s="9">
        <f t="shared" si="0"/>
        <v>1</v>
      </c>
      <c r="I18" s="13">
        <v>9920</v>
      </c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</row>
    <row r="19" spans="1:164" s="18" customFormat="1" ht="45" x14ac:dyDescent="0.25">
      <c r="A19" s="11" t="s">
        <v>21</v>
      </c>
      <c r="B19" s="12"/>
      <c r="C19" s="15" t="s">
        <v>22</v>
      </c>
      <c r="D19" s="13">
        <v>499558.61</v>
      </c>
      <c r="E19" s="16">
        <v>44351</v>
      </c>
      <c r="F19" s="16"/>
      <c r="G19" s="16">
        <f>E19+65</f>
        <v>44416</v>
      </c>
      <c r="H19" s="9">
        <f t="shared" si="0"/>
        <v>1</v>
      </c>
      <c r="I19" s="13">
        <f>74933.79+424624.82</f>
        <v>499558.61</v>
      </c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</row>
    <row r="20" spans="1:164" s="18" customFormat="1" ht="45" x14ac:dyDescent="0.25">
      <c r="A20" s="12" t="s">
        <v>82</v>
      </c>
      <c r="B20" s="14"/>
      <c r="C20" s="15" t="s">
        <v>49</v>
      </c>
      <c r="D20" s="13">
        <v>49880</v>
      </c>
      <c r="E20" s="16">
        <v>44356</v>
      </c>
      <c r="F20" s="16"/>
      <c r="G20" s="16">
        <v>44363</v>
      </c>
      <c r="H20" s="9">
        <f t="shared" si="0"/>
        <v>1</v>
      </c>
      <c r="I20" s="13">
        <v>49880</v>
      </c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</row>
    <row r="21" spans="1:164" s="18" customFormat="1" ht="30" x14ac:dyDescent="0.25">
      <c r="A21" s="12" t="s">
        <v>81</v>
      </c>
      <c r="B21" s="14"/>
      <c r="C21" s="15" t="s">
        <v>26</v>
      </c>
      <c r="D21" s="13">
        <v>169878</v>
      </c>
      <c r="E21" s="16">
        <v>44363</v>
      </c>
      <c r="F21" s="16"/>
      <c r="G21" s="16">
        <v>44376</v>
      </c>
      <c r="H21" s="9">
        <v>1</v>
      </c>
      <c r="I21" s="13">
        <v>10000</v>
      </c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</row>
    <row r="22" spans="1:164" s="18" customFormat="1" ht="30" x14ac:dyDescent="0.25">
      <c r="A22" s="12" t="s">
        <v>64</v>
      </c>
      <c r="B22" s="14"/>
      <c r="C22" s="15" t="s">
        <v>49</v>
      </c>
      <c r="D22" s="13">
        <v>199917.4</v>
      </c>
      <c r="E22" s="16">
        <v>44385</v>
      </c>
      <c r="F22" s="16"/>
      <c r="G22" s="16">
        <v>44404</v>
      </c>
      <c r="H22" s="9">
        <f t="shared" ref="H22:H43" si="1">I22/D22</f>
        <v>1</v>
      </c>
      <c r="I22" s="13">
        <v>199917.4</v>
      </c>
      <c r="J22" s="2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</row>
    <row r="23" spans="1:164" s="18" customFormat="1" ht="57.75" customHeight="1" x14ac:dyDescent="0.25">
      <c r="A23" s="12" t="s">
        <v>79</v>
      </c>
      <c r="B23" s="36"/>
      <c r="C23" s="15" t="s">
        <v>46</v>
      </c>
      <c r="D23" s="13">
        <v>249958.8</v>
      </c>
      <c r="E23" s="16">
        <v>44405</v>
      </c>
      <c r="F23" s="16"/>
      <c r="G23" s="16">
        <v>44461</v>
      </c>
      <c r="H23" s="9">
        <f t="shared" si="1"/>
        <v>1</v>
      </c>
      <c r="I23" s="13">
        <v>249958.8</v>
      </c>
      <c r="J23" s="2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</row>
    <row r="24" spans="1:164" s="18" customFormat="1" ht="30" x14ac:dyDescent="0.25">
      <c r="A24" s="11" t="s">
        <v>19</v>
      </c>
      <c r="B24" s="37"/>
      <c r="C24" s="15" t="s">
        <v>14</v>
      </c>
      <c r="D24" s="13">
        <v>1999583.31</v>
      </c>
      <c r="E24" s="34">
        <v>44405</v>
      </c>
      <c r="F24" s="16"/>
      <c r="G24" s="35">
        <v>44474</v>
      </c>
      <c r="H24" s="9">
        <f t="shared" si="1"/>
        <v>1</v>
      </c>
      <c r="I24" s="8">
        <f>1014251.27+785373.71+199958.33</f>
        <v>1999583.31</v>
      </c>
      <c r="J24" s="2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</row>
    <row r="25" spans="1:164" s="18" customFormat="1" ht="30" x14ac:dyDescent="0.25">
      <c r="A25" s="12" t="s">
        <v>83</v>
      </c>
      <c r="B25" s="36"/>
      <c r="C25" s="15" t="s">
        <v>47</v>
      </c>
      <c r="D25" s="13">
        <v>249958.8</v>
      </c>
      <c r="E25" s="16">
        <v>44405</v>
      </c>
      <c r="F25" s="16"/>
      <c r="G25" s="16">
        <v>44461</v>
      </c>
      <c r="H25" s="9">
        <f t="shared" si="1"/>
        <v>1</v>
      </c>
      <c r="I25" s="13">
        <v>249958.8</v>
      </c>
      <c r="J25" s="2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</row>
    <row r="26" spans="1:164" s="18" customFormat="1" ht="30" x14ac:dyDescent="0.25">
      <c r="A26" s="12" t="s">
        <v>85</v>
      </c>
      <c r="B26" s="36"/>
      <c r="C26" s="15" t="s">
        <v>43</v>
      </c>
      <c r="D26" s="13">
        <v>249958.8</v>
      </c>
      <c r="E26" s="16">
        <v>44405</v>
      </c>
      <c r="F26" s="16"/>
      <c r="G26" s="16">
        <v>44461</v>
      </c>
      <c r="H26" s="9">
        <f t="shared" si="1"/>
        <v>1</v>
      </c>
      <c r="I26" s="13">
        <v>249958.8</v>
      </c>
      <c r="J26" s="2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</row>
    <row r="27" spans="1:164" s="18" customFormat="1" ht="30" x14ac:dyDescent="0.25">
      <c r="A27" s="12" t="s">
        <v>86</v>
      </c>
      <c r="B27" s="36"/>
      <c r="C27" s="15" t="s">
        <v>23</v>
      </c>
      <c r="D27" s="13">
        <v>249958.8</v>
      </c>
      <c r="E27" s="16">
        <v>44405</v>
      </c>
      <c r="F27" s="16"/>
      <c r="G27" s="16">
        <v>44461</v>
      </c>
      <c r="H27" s="9">
        <f t="shared" si="1"/>
        <v>1</v>
      </c>
      <c r="I27" s="13">
        <v>249958.8</v>
      </c>
      <c r="J27" s="2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</row>
    <row r="28" spans="1:164" s="18" customFormat="1" ht="46.5" customHeight="1" x14ac:dyDescent="0.25">
      <c r="A28" s="12" t="s">
        <v>65</v>
      </c>
      <c r="B28" s="36"/>
      <c r="C28" s="15" t="s">
        <v>14</v>
      </c>
      <c r="D28" s="13">
        <v>199831</v>
      </c>
      <c r="E28" s="16">
        <v>44425</v>
      </c>
      <c r="F28" s="16"/>
      <c r="G28" s="16">
        <v>44434</v>
      </c>
      <c r="H28" s="9">
        <f t="shared" si="1"/>
        <v>1</v>
      </c>
      <c r="I28" s="13">
        <v>199831</v>
      </c>
      <c r="J28" s="2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</row>
    <row r="29" spans="1:164" s="18" customFormat="1" ht="45" x14ac:dyDescent="0.25">
      <c r="A29" s="12" t="s">
        <v>29</v>
      </c>
      <c r="B29" s="36"/>
      <c r="C29" s="15" t="s">
        <v>14</v>
      </c>
      <c r="D29" s="13">
        <v>56828</v>
      </c>
      <c r="E29" s="16">
        <v>44447</v>
      </c>
      <c r="F29" s="16"/>
      <c r="G29" s="16">
        <v>44449</v>
      </c>
      <c r="H29" s="9">
        <f t="shared" si="1"/>
        <v>1</v>
      </c>
      <c r="I29" s="13">
        <v>56828</v>
      </c>
      <c r="J29" s="2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</row>
    <row r="30" spans="1:164" s="18" customFormat="1" ht="45" customHeight="1" x14ac:dyDescent="0.25">
      <c r="A30" s="12" t="s">
        <v>77</v>
      </c>
      <c r="B30" s="36"/>
      <c r="C30" s="15" t="s">
        <v>14</v>
      </c>
      <c r="D30" s="13">
        <v>16593</v>
      </c>
      <c r="E30" s="16">
        <v>44467</v>
      </c>
      <c r="F30" s="16"/>
      <c r="G30" s="16">
        <v>44473</v>
      </c>
      <c r="H30" s="9">
        <f t="shared" si="1"/>
        <v>1</v>
      </c>
      <c r="I30" s="13">
        <v>16593</v>
      </c>
      <c r="J30" s="2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</row>
    <row r="31" spans="1:164" s="18" customFormat="1" ht="45" x14ac:dyDescent="0.25">
      <c r="A31" s="12" t="s">
        <v>66</v>
      </c>
      <c r="B31" s="36"/>
      <c r="C31" s="15" t="s">
        <v>14</v>
      </c>
      <c r="D31" s="13">
        <v>49342</v>
      </c>
      <c r="E31" s="16">
        <v>44467</v>
      </c>
      <c r="F31" s="16"/>
      <c r="G31" s="16">
        <v>44505</v>
      </c>
      <c r="H31" s="9">
        <f t="shared" si="1"/>
        <v>1</v>
      </c>
      <c r="I31" s="13">
        <v>49342</v>
      </c>
      <c r="J31" s="2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</row>
    <row r="32" spans="1:164" s="18" customFormat="1" ht="30" x14ac:dyDescent="0.25">
      <c r="A32" s="12" t="s">
        <v>56</v>
      </c>
      <c r="B32" s="36"/>
      <c r="C32" s="15" t="s">
        <v>14</v>
      </c>
      <c r="D32" s="13">
        <v>195864</v>
      </c>
      <c r="E32" s="16">
        <v>44468</v>
      </c>
      <c r="F32" s="16"/>
      <c r="G32" s="16">
        <v>44476</v>
      </c>
      <c r="H32" s="9">
        <f t="shared" si="1"/>
        <v>1</v>
      </c>
      <c r="I32" s="13">
        <v>195864</v>
      </c>
      <c r="J32" s="2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</row>
    <row r="33" spans="1:164" s="18" customFormat="1" ht="15.75" x14ac:dyDescent="0.25">
      <c r="A33" s="12" t="s">
        <v>28</v>
      </c>
      <c r="B33" s="36"/>
      <c r="C33" s="15" t="s">
        <v>14</v>
      </c>
      <c r="D33" s="13">
        <v>8653</v>
      </c>
      <c r="E33" s="16">
        <v>44470</v>
      </c>
      <c r="F33" s="16"/>
      <c r="G33" s="16">
        <v>44488</v>
      </c>
      <c r="H33" s="9">
        <f t="shared" si="1"/>
        <v>1</v>
      </c>
      <c r="I33" s="13">
        <v>8653</v>
      </c>
      <c r="J33" s="2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</row>
    <row r="34" spans="1:164" s="18" customFormat="1" ht="42" customHeight="1" x14ac:dyDescent="0.25">
      <c r="A34" s="12" t="s">
        <v>69</v>
      </c>
      <c r="B34" s="36"/>
      <c r="C34" s="15" t="s">
        <v>14</v>
      </c>
      <c r="D34" s="13">
        <v>14826</v>
      </c>
      <c r="E34" s="16">
        <v>44474</v>
      </c>
      <c r="F34" s="16"/>
      <c r="G34" s="16">
        <v>44476</v>
      </c>
      <c r="H34" s="9">
        <f t="shared" si="1"/>
        <v>1</v>
      </c>
      <c r="I34" s="13">
        <v>14826</v>
      </c>
      <c r="J34" s="2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</row>
    <row r="35" spans="1:164" s="18" customFormat="1" ht="30" x14ac:dyDescent="0.25">
      <c r="A35" s="12" t="s">
        <v>67</v>
      </c>
      <c r="B35" s="36"/>
      <c r="C35" s="15" t="s">
        <v>14</v>
      </c>
      <c r="D35" s="13">
        <v>199940</v>
      </c>
      <c r="E35" s="16">
        <v>44474</v>
      </c>
      <c r="F35" s="16"/>
      <c r="G35" s="16">
        <v>44491</v>
      </c>
      <c r="H35" s="9">
        <f t="shared" si="1"/>
        <v>1</v>
      </c>
      <c r="I35" s="13">
        <v>199940</v>
      </c>
      <c r="J35" s="2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</row>
    <row r="36" spans="1:164" s="18" customFormat="1" ht="52.5" customHeight="1" x14ac:dyDescent="0.25">
      <c r="A36" s="12" t="s">
        <v>30</v>
      </c>
      <c r="B36" s="36"/>
      <c r="C36" s="15" t="s">
        <v>14</v>
      </c>
      <c r="D36" s="13">
        <v>6494</v>
      </c>
      <c r="E36" s="16">
        <v>44491</v>
      </c>
      <c r="F36" s="16"/>
      <c r="G36" s="16">
        <v>44508</v>
      </c>
      <c r="H36" s="9">
        <f t="shared" si="1"/>
        <v>1</v>
      </c>
      <c r="I36" s="13">
        <v>6494</v>
      </c>
      <c r="J36" s="2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</row>
    <row r="37" spans="1:164" s="18" customFormat="1" ht="45" x14ac:dyDescent="0.25">
      <c r="A37" s="12" t="s">
        <v>54</v>
      </c>
      <c r="B37" s="36"/>
      <c r="C37" s="15" t="s">
        <v>14</v>
      </c>
      <c r="D37" s="13">
        <v>20344.400000000001</v>
      </c>
      <c r="E37" s="16">
        <v>44495</v>
      </c>
      <c r="F37" s="16"/>
      <c r="G37" s="16">
        <v>44495</v>
      </c>
      <c r="H37" s="9">
        <f t="shared" si="1"/>
        <v>1</v>
      </c>
      <c r="I37" s="13">
        <v>20344.400000000001</v>
      </c>
      <c r="J37" s="2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</row>
    <row r="38" spans="1:164" s="18" customFormat="1" ht="30" x14ac:dyDescent="0.25">
      <c r="A38" s="12" t="s">
        <v>74</v>
      </c>
      <c r="B38" s="36"/>
      <c r="C38" s="15" t="s">
        <v>14</v>
      </c>
      <c r="D38" s="13">
        <v>55977.440000000002</v>
      </c>
      <c r="E38" s="16">
        <v>44495</v>
      </c>
      <c r="F38" s="16"/>
      <c r="G38" s="16" t="s">
        <v>32</v>
      </c>
      <c r="H38" s="9">
        <f t="shared" si="1"/>
        <v>1</v>
      </c>
      <c r="I38" s="13">
        <v>55977.440000000002</v>
      </c>
      <c r="J38" s="2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</row>
    <row r="39" spans="1:164" s="18" customFormat="1" ht="15.75" x14ac:dyDescent="0.25">
      <c r="A39" s="12" t="s">
        <v>75</v>
      </c>
      <c r="B39" s="36"/>
      <c r="C39" s="15" t="s">
        <v>14</v>
      </c>
      <c r="D39" s="13">
        <v>299772.81</v>
      </c>
      <c r="E39" s="16">
        <v>44496</v>
      </c>
      <c r="F39" s="16"/>
      <c r="G39" s="16">
        <v>44511</v>
      </c>
      <c r="H39" s="9">
        <f t="shared" si="1"/>
        <v>1</v>
      </c>
      <c r="I39" s="13">
        <v>299772.81</v>
      </c>
      <c r="J39" s="2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</row>
    <row r="40" spans="1:164" s="18" customFormat="1" ht="30" x14ac:dyDescent="0.25">
      <c r="A40" s="12" t="s">
        <v>87</v>
      </c>
      <c r="B40" s="36"/>
      <c r="C40" s="15" t="s">
        <v>14</v>
      </c>
      <c r="D40" s="13">
        <v>999587.07</v>
      </c>
      <c r="E40" s="16">
        <v>44496</v>
      </c>
      <c r="F40" s="16"/>
      <c r="G40" s="16">
        <v>44531</v>
      </c>
      <c r="H40" s="9">
        <f t="shared" si="1"/>
        <v>1.0000000000000002</v>
      </c>
      <c r="I40" s="13">
        <f>407165.2+592421.87</f>
        <v>999587.07000000007</v>
      </c>
      <c r="J40" s="2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</row>
    <row r="41" spans="1:164" s="18" customFormat="1" ht="48.75" customHeight="1" x14ac:dyDescent="0.25">
      <c r="A41" s="12" t="s">
        <v>71</v>
      </c>
      <c r="B41" s="36"/>
      <c r="C41" s="15" t="s">
        <v>45</v>
      </c>
      <c r="D41" s="13">
        <v>299652.37</v>
      </c>
      <c r="E41" s="16">
        <v>44496</v>
      </c>
      <c r="F41" s="16"/>
      <c r="G41" s="16">
        <v>44524</v>
      </c>
      <c r="H41" s="9">
        <f t="shared" si="1"/>
        <v>1</v>
      </c>
      <c r="I41" s="13">
        <v>299652.37</v>
      </c>
      <c r="J41" s="2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</row>
    <row r="42" spans="1:164" s="18" customFormat="1" ht="50.25" customHeight="1" x14ac:dyDescent="0.25">
      <c r="A42" s="12" t="s">
        <v>33</v>
      </c>
      <c r="B42" s="36"/>
      <c r="C42" s="15" t="s">
        <v>27</v>
      </c>
      <c r="D42" s="13">
        <v>499477.99</v>
      </c>
      <c r="E42" s="16">
        <v>44496</v>
      </c>
      <c r="F42" s="16"/>
      <c r="G42" s="16">
        <v>44533</v>
      </c>
      <c r="H42" s="9">
        <f t="shared" si="1"/>
        <v>1</v>
      </c>
      <c r="I42" s="13">
        <f>74921.7+424556.29</f>
        <v>499477.99</v>
      </c>
      <c r="J42" s="2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</row>
    <row r="43" spans="1:164" s="18" customFormat="1" ht="36" customHeight="1" x14ac:dyDescent="0.25">
      <c r="A43" s="11" t="s">
        <v>78</v>
      </c>
      <c r="B43" s="37"/>
      <c r="C43" s="15" t="s">
        <v>14</v>
      </c>
      <c r="D43" s="13">
        <v>9480</v>
      </c>
      <c r="E43" s="16">
        <v>44502</v>
      </c>
      <c r="F43" s="16"/>
      <c r="G43" s="16">
        <v>44502</v>
      </c>
      <c r="H43" s="9">
        <f t="shared" si="1"/>
        <v>1</v>
      </c>
      <c r="I43" s="13">
        <v>9480</v>
      </c>
      <c r="J43" s="2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</row>
    <row r="44" spans="1:164" s="18" customFormat="1" ht="30" x14ac:dyDescent="0.25">
      <c r="A44" s="11" t="s">
        <v>24</v>
      </c>
      <c r="B44" s="37"/>
      <c r="C44" s="15" t="s">
        <v>25</v>
      </c>
      <c r="D44" s="13">
        <v>23750</v>
      </c>
      <c r="E44" s="16">
        <v>44504</v>
      </c>
      <c r="F44" s="16"/>
      <c r="G44" s="16">
        <v>44505</v>
      </c>
      <c r="H44" s="9">
        <v>1</v>
      </c>
      <c r="I44" s="13">
        <v>15750</v>
      </c>
      <c r="J44" s="2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</row>
    <row r="45" spans="1:164" s="18" customFormat="1" ht="38.25" customHeight="1" x14ac:dyDescent="0.25">
      <c r="A45" s="12" t="s">
        <v>59</v>
      </c>
      <c r="B45" s="36"/>
      <c r="C45" s="15" t="s">
        <v>25</v>
      </c>
      <c r="D45" s="13">
        <v>24995</v>
      </c>
      <c r="E45" s="16">
        <v>44508</v>
      </c>
      <c r="F45" s="16"/>
      <c r="G45" s="16">
        <v>44512</v>
      </c>
      <c r="H45" s="9">
        <f>I45/D45</f>
        <v>1</v>
      </c>
      <c r="I45" s="13">
        <v>24995</v>
      </c>
      <c r="J45" s="2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</row>
    <row r="46" spans="1:164" s="18" customFormat="1" ht="42.75" customHeight="1" x14ac:dyDescent="0.25">
      <c r="A46" s="12" t="s">
        <v>57</v>
      </c>
      <c r="B46" s="36"/>
      <c r="C46" s="15" t="s">
        <v>44</v>
      </c>
      <c r="D46" s="13">
        <v>399817.16</v>
      </c>
      <c r="E46" s="16">
        <v>44510</v>
      </c>
      <c r="F46" s="16"/>
      <c r="G46" s="16">
        <v>44538</v>
      </c>
      <c r="H46" s="9">
        <v>1</v>
      </c>
      <c r="I46" s="13">
        <v>59835.44</v>
      </c>
      <c r="J46" s="2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</row>
    <row r="47" spans="1:164" s="18" customFormat="1" ht="45" x14ac:dyDescent="0.25">
      <c r="A47" s="12" t="s">
        <v>73</v>
      </c>
      <c r="B47" s="36"/>
      <c r="C47" s="15" t="s">
        <v>41</v>
      </c>
      <c r="D47" s="13">
        <v>49967.57</v>
      </c>
      <c r="E47" s="16">
        <v>44510</v>
      </c>
      <c r="F47" s="16"/>
      <c r="G47" s="16">
        <v>44519</v>
      </c>
      <c r="H47" s="9">
        <f t="shared" ref="H47:H54" si="2">I47/D47</f>
        <v>1</v>
      </c>
      <c r="I47" s="13">
        <v>49967.57</v>
      </c>
      <c r="J47" s="2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</row>
    <row r="48" spans="1:164" s="18" customFormat="1" ht="15.75" x14ac:dyDescent="0.25">
      <c r="A48" s="12" t="s">
        <v>52</v>
      </c>
      <c r="B48" s="36"/>
      <c r="C48" s="15" t="s">
        <v>14</v>
      </c>
      <c r="D48" s="13">
        <v>5236</v>
      </c>
      <c r="E48" s="16">
        <v>44512</v>
      </c>
      <c r="F48" s="16"/>
      <c r="G48" s="16">
        <v>44512</v>
      </c>
      <c r="H48" s="9">
        <f t="shared" si="2"/>
        <v>1</v>
      </c>
      <c r="I48" s="13">
        <v>5236</v>
      </c>
      <c r="J48" s="2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</row>
    <row r="49" spans="1:164" s="18" customFormat="1" ht="30" x14ac:dyDescent="0.25">
      <c r="A49" s="12" t="s">
        <v>70</v>
      </c>
      <c r="B49" s="36"/>
      <c r="C49" s="15" t="s">
        <v>40</v>
      </c>
      <c r="D49" s="13">
        <v>99324.3</v>
      </c>
      <c r="E49" s="16">
        <v>44517</v>
      </c>
      <c r="F49" s="16"/>
      <c r="G49" s="16" t="s">
        <v>38</v>
      </c>
      <c r="H49" s="9">
        <f t="shared" si="2"/>
        <v>1</v>
      </c>
      <c r="I49" s="13">
        <v>99324.3</v>
      </c>
      <c r="J49" s="2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</row>
    <row r="50" spans="1:164" s="18" customFormat="1" ht="45" x14ac:dyDescent="0.25">
      <c r="A50" s="12" t="s">
        <v>34</v>
      </c>
      <c r="B50" s="36"/>
      <c r="C50" s="15" t="s">
        <v>14</v>
      </c>
      <c r="D50" s="13">
        <v>40484.5</v>
      </c>
      <c r="E50" s="16">
        <v>44523</v>
      </c>
      <c r="F50" s="16"/>
      <c r="G50" s="16">
        <v>44523</v>
      </c>
      <c r="H50" s="9">
        <f t="shared" si="2"/>
        <v>1</v>
      </c>
      <c r="I50" s="13">
        <v>40484.5</v>
      </c>
      <c r="J50" s="2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</row>
    <row r="51" spans="1:164" s="18" customFormat="1" ht="30" x14ac:dyDescent="0.25">
      <c r="A51" s="12" t="s">
        <v>68</v>
      </c>
      <c r="B51" s="36"/>
      <c r="C51" s="15" t="s">
        <v>14</v>
      </c>
      <c r="D51" s="13">
        <v>14940</v>
      </c>
      <c r="E51" s="16">
        <v>44524</v>
      </c>
      <c r="F51" s="16"/>
      <c r="G51" s="16">
        <v>44529</v>
      </c>
      <c r="H51" s="9">
        <f t="shared" si="2"/>
        <v>1</v>
      </c>
      <c r="I51" s="13">
        <v>14940</v>
      </c>
      <c r="J51" s="2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</row>
    <row r="52" spans="1:164" s="18" customFormat="1" ht="45" x14ac:dyDescent="0.25">
      <c r="A52" s="12" t="s">
        <v>51</v>
      </c>
      <c r="B52" s="36"/>
      <c r="C52" s="15" t="s">
        <v>14</v>
      </c>
      <c r="D52" s="13">
        <v>28700</v>
      </c>
      <c r="E52" s="16">
        <v>44524</v>
      </c>
      <c r="F52" s="27"/>
      <c r="G52" s="16">
        <v>44536</v>
      </c>
      <c r="H52" s="9">
        <f t="shared" si="2"/>
        <v>1</v>
      </c>
      <c r="I52" s="13">
        <v>28700</v>
      </c>
      <c r="J52" s="2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</row>
    <row r="53" spans="1:164" s="18" customFormat="1" ht="30" x14ac:dyDescent="0.25">
      <c r="A53" s="12" t="s">
        <v>36</v>
      </c>
      <c r="B53" s="36"/>
      <c r="C53" s="15" t="s">
        <v>48</v>
      </c>
      <c r="D53" s="13">
        <v>23780</v>
      </c>
      <c r="E53" s="16">
        <v>44526</v>
      </c>
      <c r="F53" s="16"/>
      <c r="G53" s="16">
        <v>44529</v>
      </c>
      <c r="H53" s="9">
        <f t="shared" si="2"/>
        <v>1</v>
      </c>
      <c r="I53" s="13">
        <v>23780</v>
      </c>
      <c r="J53" s="2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</row>
    <row r="54" spans="1:164" s="18" customFormat="1" ht="30" x14ac:dyDescent="0.25">
      <c r="A54" s="12" t="s">
        <v>35</v>
      </c>
      <c r="B54" s="36"/>
      <c r="C54" s="15" t="s">
        <v>14</v>
      </c>
      <c r="D54" s="13">
        <v>13950</v>
      </c>
      <c r="E54" s="16">
        <v>44527</v>
      </c>
      <c r="F54" s="16"/>
      <c r="G54" s="16">
        <v>44527</v>
      </c>
      <c r="H54" s="9">
        <f t="shared" si="2"/>
        <v>1</v>
      </c>
      <c r="I54" s="13">
        <v>13950</v>
      </c>
      <c r="J54" s="2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</row>
    <row r="55" spans="1:164" s="18" customFormat="1" ht="30" x14ac:dyDescent="0.25">
      <c r="A55" s="12" t="s">
        <v>53</v>
      </c>
      <c r="B55" s="36"/>
      <c r="C55" s="15" t="s">
        <v>14</v>
      </c>
      <c r="D55" s="13">
        <v>59951</v>
      </c>
      <c r="E55" s="16">
        <v>44531</v>
      </c>
      <c r="F55" s="16"/>
      <c r="G55" s="16">
        <v>44537</v>
      </c>
      <c r="H55" s="9">
        <v>1</v>
      </c>
      <c r="I55" s="13">
        <v>4000</v>
      </c>
      <c r="J55" s="26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</row>
    <row r="56" spans="1:164" s="18" customFormat="1" ht="45" x14ac:dyDescent="0.25">
      <c r="A56" s="12" t="s">
        <v>80</v>
      </c>
      <c r="B56" s="36"/>
      <c r="C56" s="15" t="s">
        <v>14</v>
      </c>
      <c r="D56" s="13">
        <v>32560</v>
      </c>
      <c r="E56" s="16">
        <v>44532</v>
      </c>
      <c r="F56" s="16"/>
      <c r="G56" s="16">
        <v>44533</v>
      </c>
      <c r="H56" s="9">
        <f>I56/D56</f>
        <v>1</v>
      </c>
      <c r="I56" s="13">
        <v>32560</v>
      </c>
      <c r="J56" s="26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</row>
    <row r="57" spans="1:164" s="18" customFormat="1" ht="50.25" customHeight="1" x14ac:dyDescent="0.25">
      <c r="A57" s="12" t="s">
        <v>60</v>
      </c>
      <c r="B57" s="14"/>
      <c r="C57" s="15" t="s">
        <v>49</v>
      </c>
      <c r="D57" s="13">
        <v>39990.58</v>
      </c>
      <c r="E57" s="16">
        <v>44551</v>
      </c>
      <c r="F57" s="16"/>
      <c r="G57" s="16">
        <v>44554</v>
      </c>
      <c r="H57" s="9">
        <f>I57/D57</f>
        <v>1</v>
      </c>
      <c r="I57" s="13">
        <v>39990.58</v>
      </c>
      <c r="J57" s="2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</row>
    <row r="58" spans="1:164" ht="42.75" customHeight="1" x14ac:dyDescent="0.25">
      <c r="A58" s="12" t="s">
        <v>37</v>
      </c>
      <c r="B58" s="14"/>
      <c r="C58" s="15" t="s">
        <v>42</v>
      </c>
      <c r="D58" s="13">
        <v>4985</v>
      </c>
      <c r="E58" s="16">
        <v>44552</v>
      </c>
      <c r="F58" s="16"/>
      <c r="G58" s="16">
        <v>44554</v>
      </c>
      <c r="H58" s="9">
        <f>I58/D58</f>
        <v>1</v>
      </c>
      <c r="I58" s="13">
        <v>4985</v>
      </c>
      <c r="J58" s="26"/>
    </row>
    <row r="59" spans="1:164" ht="30" customHeight="1" x14ac:dyDescent="0.25">
      <c r="A59" s="12" t="s">
        <v>63</v>
      </c>
      <c r="B59" s="14"/>
      <c r="C59" s="15" t="s">
        <v>50</v>
      </c>
      <c r="D59" s="13">
        <v>199950</v>
      </c>
      <c r="E59" s="16">
        <v>44554</v>
      </c>
      <c r="F59" s="16"/>
      <c r="G59" s="16">
        <v>44561</v>
      </c>
      <c r="H59" s="9">
        <f>I59/D59</f>
        <v>1</v>
      </c>
      <c r="I59" s="13">
        <v>199950</v>
      </c>
      <c r="J59" s="26"/>
    </row>
    <row r="60" spans="1:164" x14ac:dyDescent="0.25">
      <c r="E60" s="29"/>
      <c r="F60" s="22"/>
      <c r="G60" s="29"/>
    </row>
    <row r="61" spans="1:164" x14ac:dyDescent="0.25">
      <c r="E61" s="29"/>
      <c r="F61" s="22"/>
      <c r="G61" s="29"/>
    </row>
    <row r="62" spans="1:164" x14ac:dyDescent="0.25">
      <c r="E62" s="22"/>
      <c r="F62" s="29"/>
      <c r="G62" s="29"/>
      <c r="H62" s="3"/>
      <c r="I62" s="1"/>
    </row>
    <row r="63" spans="1:164" x14ac:dyDescent="0.25">
      <c r="A63" s="47" t="s">
        <v>15</v>
      </c>
      <c r="B63" s="47"/>
      <c r="C63" s="47"/>
      <c r="E63" s="23"/>
      <c r="F63" s="30"/>
      <c r="G63" s="30"/>
      <c r="H63" s="33" t="s">
        <v>16</v>
      </c>
      <c r="I63" s="1"/>
    </row>
    <row r="64" spans="1:164" s="29" customFormat="1" x14ac:dyDescent="0.25">
      <c r="A64" s="38" t="s">
        <v>17</v>
      </c>
      <c r="B64" s="38"/>
      <c r="C64" s="38"/>
      <c r="D64" s="19"/>
      <c r="E64" s="22"/>
      <c r="H64" s="29" t="s">
        <v>18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:164" x14ac:dyDescent="0.25">
      <c r="E65" s="22"/>
      <c r="F65" s="29"/>
      <c r="G65" s="29"/>
      <c r="H65" s="3"/>
      <c r="I65" s="1"/>
    </row>
    <row r="66" spans="1:164" s="29" customFormat="1" x14ac:dyDescent="0.25">
      <c r="A66" s="20"/>
      <c r="C66" s="2"/>
      <c r="D66" s="3"/>
      <c r="E66" s="25"/>
      <c r="F66" s="25"/>
      <c r="G66" s="25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</row>
    <row r="67" spans="1:164" x14ac:dyDescent="0.25">
      <c r="A67" s="20"/>
    </row>
  </sheetData>
  <sortState ref="A12:FI59">
    <sortCondition ref="E12:E59"/>
  </sortState>
  <mergeCells count="12">
    <mergeCell ref="A64:C64"/>
    <mergeCell ref="A3:I3"/>
    <mergeCell ref="A4:I4"/>
    <mergeCell ref="A8:A9"/>
    <mergeCell ref="B8:B9"/>
    <mergeCell ref="C8:C9"/>
    <mergeCell ref="D8:D9"/>
    <mergeCell ref="E8:E9"/>
    <mergeCell ref="F8:F9"/>
    <mergeCell ref="G8:G9"/>
    <mergeCell ref="H8:I8"/>
    <mergeCell ref="A63:C63"/>
  </mergeCells>
  <pageMargins left="0.3" right="0.56999999999999995" top="0.54" bottom="0.35" header="0.3" footer="0.3"/>
  <pageSetup scale="75" orientation="landscape" horizontalDpi="300" verticalDpi="300" r:id="rId1"/>
  <headerFoot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20% IRA 4th qtr 2021 orig</vt:lpstr>
      <vt:lpstr>'20% IRA 4th qtr 2021 orig'!Print_Area</vt:lpstr>
      <vt:lpstr>'20% IRA 4th qtr 2021 orig'!Print_Titles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ACCCTG SERVER</dc:creator>
  <cp:lastModifiedBy>MTO Asingan</cp:lastModifiedBy>
  <cp:lastPrinted>2022-02-08T07:38:05Z</cp:lastPrinted>
  <dcterms:created xsi:type="dcterms:W3CDTF">2020-11-03T09:53:38Z</dcterms:created>
  <dcterms:modified xsi:type="dcterms:W3CDTF">2022-02-08T07:58:24Z</dcterms:modified>
</cp:coreProperties>
</file>