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180" yWindow="75" windowWidth="13725" windowHeight="11760"/>
  </bookViews>
  <sheets>
    <sheet name="20% IRA 4th qtr 2020 orig" sheetId="12" r:id="rId1"/>
  </sheets>
  <definedNames>
    <definedName name="_xlnm.Print_Titles" localSheetId="0">'20% IRA 4th qtr 2020 orig'!$1:$9</definedName>
  </definedNames>
  <calcPr calcId="144525"/>
</workbook>
</file>

<file path=xl/calcChain.xml><?xml version="1.0" encoding="utf-8"?>
<calcChain xmlns="http://schemas.openxmlformats.org/spreadsheetml/2006/main">
  <c r="D80" i="12" l="1"/>
  <c r="I80" i="12" s="1"/>
  <c r="I68" i="12" l="1"/>
  <c r="I67" i="12"/>
  <c r="I65" i="12"/>
  <c r="I52" i="12"/>
  <c r="I51" i="12"/>
  <c r="I50" i="12"/>
  <c r="I59" i="12"/>
  <c r="I48" i="12"/>
  <c r="I47" i="12"/>
  <c r="I35" i="12"/>
  <c r="I64" i="12"/>
  <c r="I62" i="12"/>
  <c r="I54" i="12"/>
  <c r="I41" i="12"/>
  <c r="I53" i="12"/>
  <c r="I61" i="12"/>
  <c r="I46" i="12"/>
  <c r="I69" i="12"/>
  <c r="I38" i="12"/>
  <c r="I55" i="12"/>
  <c r="I40" i="12"/>
  <c r="I39" i="12"/>
  <c r="I37" i="12"/>
  <c r="I60" i="12"/>
  <c r="I57" i="12"/>
  <c r="I45" i="12"/>
  <c r="I33" i="12"/>
  <c r="I66" i="12"/>
  <c r="I32" i="12"/>
  <c r="I56" i="12"/>
  <c r="I58" i="12"/>
  <c r="I49" i="12"/>
  <c r="I44" i="12"/>
  <c r="I43" i="12"/>
  <c r="I42" i="12"/>
  <c r="I34" i="12"/>
  <c r="I36" i="12"/>
  <c r="I31" i="12"/>
  <c r="I17" i="12"/>
  <c r="I63" i="12"/>
  <c r="I29" i="12"/>
  <c r="I27" i="12"/>
  <c r="I78" i="12"/>
  <c r="I28" i="12"/>
  <c r="I25" i="12"/>
  <c r="I22" i="12"/>
  <c r="I18" i="12"/>
  <c r="I13" i="12"/>
  <c r="I77" i="12"/>
  <c r="I76" i="12"/>
  <c r="I75" i="12"/>
  <c r="I21" i="12"/>
  <c r="I74" i="12"/>
  <c r="I73" i="12"/>
  <c r="I19" i="12"/>
  <c r="I72" i="12"/>
  <c r="I20" i="12"/>
  <c r="I14" i="12"/>
  <c r="I23" i="12"/>
  <c r="I71" i="12"/>
  <c r="I70" i="12"/>
  <c r="I30" i="12"/>
  <c r="I24" i="12"/>
  <c r="I16" i="12"/>
  <c r="I15" i="12"/>
  <c r="I12" i="12"/>
  <c r="I26" i="12"/>
  <c r="G24" i="12"/>
  <c r="G55" i="12" l="1"/>
  <c r="G54" i="12"/>
  <c r="D79" i="12" l="1"/>
  <c r="I79" i="12" s="1"/>
  <c r="E69" i="12" l="1"/>
  <c r="E32" i="12"/>
  <c r="I11" i="12" l="1"/>
</calcChain>
</file>

<file path=xl/comments1.xml><?xml version="1.0" encoding="utf-8"?>
<comments xmlns="http://schemas.openxmlformats.org/spreadsheetml/2006/main">
  <authors>
    <author>ACCCTG SERVER</author>
  </authors>
  <commentList>
    <comment ref="D46" authorId="0">
      <text>
        <r>
          <rPr>
            <b/>
            <sz val="9"/>
            <color indexed="81"/>
            <rFont val="Tahoma"/>
            <charset val="1"/>
          </rPr>
          <t xml:space="preserve">Date of project was started only after the Enchance Community Quarrantine - May 19,2020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<sst xmlns="http://schemas.openxmlformats.org/spreadsheetml/2006/main" count="163" uniqueCount="111">
  <si>
    <t>Pangasinan, Municipality of Asingan</t>
  </si>
  <si>
    <t>Program or Project</t>
  </si>
  <si>
    <t>Location</t>
  </si>
  <si>
    <t>Total Cost</t>
  </si>
  <si>
    <t>Target Completion Date</t>
  </si>
  <si>
    <t>Project Status</t>
  </si>
  <si>
    <t>% of Completion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</si>
  <si>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</si>
  <si>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</si>
  <si>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</si>
  <si>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</si>
  <si>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</si>
  <si>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</si>
  <si>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</si>
  <si>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FDP Form 7 - 20% Component of the IRA Utilization</t>
  </si>
  <si>
    <t>20% COMPONENT OF THE IRA UTILIZATION</t>
  </si>
  <si>
    <t>SOCIAL DEVELOPMENT</t>
  </si>
  <si>
    <t>Contract Duration</t>
  </si>
  <si>
    <t>completion</t>
  </si>
  <si>
    <t>Total Cost Incurred to Date</t>
  </si>
  <si>
    <t>Municipal Mayor</t>
  </si>
  <si>
    <t>ENGR. CARLOS F. LOPEZ, JR.</t>
  </si>
  <si>
    <t xml:space="preserve">Date Started </t>
  </si>
  <si>
    <t>Asingan, Pangasinan</t>
  </si>
  <si>
    <t>Poblacion East, Asingan, Pangasinan</t>
  </si>
  <si>
    <t>Macalong, Asingan, Pangasinan</t>
  </si>
  <si>
    <t>Sanchez, Asingan, Pangasinan</t>
  </si>
  <si>
    <t>Baro, Asingan, Pangasinan</t>
  </si>
  <si>
    <t>Ariston West, Asingan, Pangasinan</t>
  </si>
  <si>
    <t>Cabalitian, Asingan, Pangasinan</t>
  </si>
  <si>
    <t>Sobol, Asingan, Pangasinan</t>
  </si>
  <si>
    <t>Toboy, Asingan, Pangasinan</t>
  </si>
  <si>
    <t>Domanpot, Asingan, Pangasinan</t>
  </si>
  <si>
    <t>Calepaan, Asingan, Pangasinan</t>
  </si>
  <si>
    <t>Poblacion West, Asingan, Pangasinan</t>
  </si>
  <si>
    <t>Carosucan Norte, Asingan, Pangasinan</t>
  </si>
  <si>
    <t>Coldit, Asingan, Pangasinan</t>
  </si>
  <si>
    <t>Bantog, Asingan, Pangasinan</t>
  </si>
  <si>
    <t>Bobonan, Asingan, Pangasinan</t>
  </si>
  <si>
    <t>Note: Construction date was moved due to the ECQ (COVID-19 pandemic)</t>
  </si>
  <si>
    <t>FOR THE 4th QUARTER, CY 2020</t>
  </si>
  <si>
    <t>To payment of side carrier of motorcycle to be used of waste collection at at Brgy. Cabalitian Asingan Pangasinan</t>
  </si>
  <si>
    <t>To payment for the construction of MRF at Luciano Millan National High School, Asingan Pangasinan</t>
  </si>
  <si>
    <t>To payment of side carrier of Motorcycle to be used of waste collection at Brgy. Poblacion West, Asingan Pangasinan</t>
  </si>
  <si>
    <t>To payment for the Installation &amp; Fabrication of Air Conditioner Bracing at BAC Office Asingan, Pangasinan</t>
  </si>
  <si>
    <t>To payment for the Construction/Widening of Toboy-Coldit Bridge, Asingan, Pangasinan</t>
  </si>
  <si>
    <t>To payment for the Construction of Lined Canal at P. Ramos St. to Bauzon St., Poblacion West, Asingan, Pangasinan</t>
  </si>
  <si>
    <t>To payment of backfilling of some parts of farm to market road at Barangay Car. Sur, Asingan, Pangasinan</t>
  </si>
  <si>
    <t>To payment for the Installation of Solar Power Streetlights at Brgy. Calepaan, Asingan, Pangasinan</t>
  </si>
  <si>
    <t>To payment for the Installation of Solar Street Lights at Brgy. Domanpot, Asingan, Pangasinan</t>
  </si>
  <si>
    <t>To payment for the Installation of Solar Streetlight Lights at Brgy. Poblacion West, Asingan, Pangasinan</t>
  </si>
  <si>
    <t>To payment for the Rehabilitation and Concreting of Pavement at Day Care Center at Zone II, Barangay Baro, Asingan, Pangasinan</t>
  </si>
  <si>
    <t>To payment of cement for the road shoulder of each barangay in Asingan, Pangasinan</t>
  </si>
  <si>
    <t>To payment for the Construction of Perimeter Fence of the MRF and Solar Drier at Zone II of Brgy. Sanchez, Asingan, Pangasinan</t>
  </si>
  <si>
    <t>To final payment of his contract for the Construction of Multi-Purpose Hall at Brgy. Ariston West, Asingan, Pangasinan</t>
  </si>
  <si>
    <t>To payment for the laying of reinforced concrete pipe at Zone 7, Sobol, Asingan, Pangasinan</t>
  </si>
  <si>
    <t>To payment of Installation of Solar Powered Streetlights at Brgy. Sobol, Asingan, Pangasinan</t>
  </si>
  <si>
    <t>To payment of construction of Gate for the Material Recovery Facility at Zone 3, Sanchez, Asingan, Pangasinan</t>
  </si>
  <si>
    <t>To payment of repainting and repair of hanging bridge at Brgy. Poblacion East, Asingan, Pangasinan</t>
  </si>
  <si>
    <t>To payment of 20 Units stainless garbage bin with pedal for use at public auditorium and sports complex</t>
  </si>
  <si>
    <t>To payment Maintenance Air Conditioning Units at Asingan Municipal Hall</t>
  </si>
  <si>
    <t>To payment of 1 unit motorcycle to be used at waste collection at Barangay Baro, Asingan, Pangasinan</t>
  </si>
  <si>
    <t>To payment for the installation of CCTV Camera for Barangay Bobonan, Asingan, Pangasinan- DPO: 7/28/2020, DC: 8/7/2020</t>
  </si>
  <si>
    <t>To payment for the Landscaping of Mayor's Blvd. Center Island, Asingan, Pangasinan- PO Date: 7/7/2020, DC:  07/22/2020</t>
  </si>
  <si>
    <t>To payment for the Installation of Additional CCTV Cameras (Phase 5) at Brgy. Poblacion West, Asingan, Pangasinan: DPO:10/20/2020, DC: 10/29/2020</t>
  </si>
  <si>
    <t>To payment of installation of Solar Powered Streetlights at Barangay, Carosucan Norte, Asingan, Pangasinan - DPO:09/01/2020 DC: 09/14/2020</t>
  </si>
  <si>
    <t>To payment for the Construction of Picnic Sheds at Macalong Fishing Ground (SWIP AREA), Asingan, Pangasinan - DPO: 7/7/2020 DC:7/17/2020</t>
  </si>
  <si>
    <t>To payment for the replacement of Glass Windows at LCR &amp; OSCA Office, Asingan, Pangasinan- DPO:11/03/2020 DC: 11/05/2020</t>
  </si>
  <si>
    <t>To payment for the 20 truck loads of fillig materials sand &amp; gravel to be used for the opening/construction of the farm-to-market road located at Zone III,Carosucan Sur-DPO:11/5/20 DC:11/10/2020</t>
  </si>
  <si>
    <t>To payment for the Construction of Kitchen at Health Center of Brgy. Carosucan Norte, Asingan, Pangasinan - DPO: 3/17/2020 DC:04/02/2020</t>
  </si>
  <si>
    <t>To payment for the construction of head quarters of CVO at Carosucan Norte, Asingan, Pangasinan DPO: 05/20/2020 DC:06/03/2020</t>
  </si>
  <si>
    <t>To payment of his contract for the Construction of 3-stage water treatment septic tanks at Asingan Public Market - NTP: 09/08/2020, Date SWA:10/16/2020</t>
  </si>
  <si>
    <t>To payment of his contract for the Improvement of Public Market, Asingan, Pangasinan- NTP: 09/08/2020 , Date SWA: 10/12/2020</t>
  </si>
  <si>
    <t>To payment for the Continuation of the Construction of CHB Lined Canal at Zone 2 Cabalitian  Asingan Pangasinan</t>
  </si>
  <si>
    <t>To payment for the installation of Solar Powered Streetlights at Barangay Coldit, Asingan, Pangasinan- DPO:05/21/2020 DC:06/11/2020</t>
  </si>
  <si>
    <t>To payment of additional installation of Solar Powered Streetlights around Brgy. Poblacion West, Asingan, Pangasinan- DPO: 11/04/2020, DC: 11/16/2020</t>
  </si>
  <si>
    <t>To payment for the Fabrication of Tables at Public Market for Vendors in this Municipality of Asingan- DPO: 7/7/2020 DC: 07/17/2020</t>
  </si>
  <si>
    <t>To payment of continuation of construction of fence for Child Development Center at Brgy. Sobol, Asingan, Pangasinan- DPO: 11/11/2020, DC:11/17/2020</t>
  </si>
  <si>
    <t>To payment of installation of Solar Powered Streetlights at Barangay Sobol, Asingan, Pangasinan- DPO: 10/28/2020, DC:11/03/2020</t>
  </si>
  <si>
    <t>To payment of Solar Powered Streetlights at Barangay Sobol, Asingan, Pangasinan- DPO:10/20/2020, DC: 10/29/2020</t>
  </si>
  <si>
    <t>To payment of 1 unit water pump and 1 ROLL PE TYPE 2" for use ta Public Plaza</t>
  </si>
  <si>
    <t>To payment of kuliglig for solid waste collection at Brgy. Carosucan Norte, Asingan, Pangasinan</t>
  </si>
  <si>
    <t>To payment for the Construction of CR at Fish Section of Public Market, Asingan Pangasinan</t>
  </si>
  <si>
    <t>To payment of kuliglig for solid waste collection at Brgy. Macalong, Asingan, Pangasinan</t>
  </si>
  <si>
    <t>To payment for the widening of thresher crossing at Macuban, Domanpot, Asingan, Pangasinan- DPO:06/30/2020, DC:07/09/2020</t>
  </si>
  <si>
    <t>To payment for the construction of concreting of Farm to Market Road at Zone 7 Calepaan, Asingan Pangasinan</t>
  </si>
  <si>
    <t>To Full payment of his contract for the widening and Slope Protection of FMR at Sobol-Calepaan (Nayaknak), Asingan, Pangasinan - NTP: 08/18/2020 , SWA: 11/25/2020</t>
  </si>
  <si>
    <t>To payment for the repair of the hanging Bridge at Zone 7 Brgy. Calepaan, Asingan, Pangasinan-  PO Date: 11/11/2020 SWA: 12/01/2020</t>
  </si>
  <si>
    <t>To payment of river mix to be used at Zone 2, Brgy. Coldit, Asingan, Pangasinan - PO Date:11/26/2020 SWA:12/1/2020</t>
  </si>
  <si>
    <t>To payment for the installation of solar powered streetlights at Brgy. Macalong, Asingan - PO Date:12/01/2020 SWA: 12/11/2020</t>
  </si>
  <si>
    <t>To payment of Pogpog for solid waster at Brgy. Sobol, Asingan, Pangasinan</t>
  </si>
  <si>
    <t>To payment for the installation of solar powered streetlights at Barangay Macalong, Asingan, Pangasinan - PO Date: 10/20/2020 SWA: 10/23/2020</t>
  </si>
  <si>
    <t>To payment for the continuation of Concreting of Road Shoulder at Sitio Nayacnac Zone VII, Brgy. Sobol, Asingan, Pangasinan-  PO Date: 12/10/2020 SWA: 12/14/2020</t>
  </si>
  <si>
    <t>To payment for the Installation of Solar Powered Street Lights at Brgy. Baro, Asingan, Pangasinan  - PO Date: 12/2/20 SWA: 12/9/2020</t>
  </si>
  <si>
    <t>To payment for the concreting of Feeder Road at Sitio Libtong East, Barangay Toboy, Asingan, Pangasinan - PO Date: 12/11/2020 SWA: 12/14/2020</t>
  </si>
  <si>
    <t>To payment of construction of MRF and Perimeter fence at Brgy Carosucan Sur, Asingan Pangasinan</t>
  </si>
  <si>
    <t>To payment for the construction of partition for the police quarters</t>
  </si>
  <si>
    <t>Construction of MRF at Brgy. Sanchez</t>
  </si>
  <si>
    <t>Construction of MRF at Pob. East</t>
  </si>
  <si>
    <t>1 unit motorcycle used at waste collection at Brgy. Pob. East</t>
  </si>
  <si>
    <t>Construction of MRF Domanpot</t>
  </si>
  <si>
    <t>Construction of MRF at Brgy. Calepaan</t>
  </si>
  <si>
    <t>Construction of MRF at Brgy. Bantog, Asingan, Pangasinan</t>
  </si>
  <si>
    <t>Construction of Footbridge at Zone 7, Brgy. Coldit</t>
  </si>
  <si>
    <t>Construction/Beautification of Public Plaza &amp; Auditorium</t>
  </si>
  <si>
    <t xml:space="preserve">To payment for the repainting of Perimeter Fence along Public Plaza, Asingan, Pangasinan </t>
  </si>
  <si>
    <t>Toboy-Coldit, Asingan, Pangasinan</t>
  </si>
  <si>
    <t>Carosucan sur, Asingan, Pangasinan</t>
  </si>
  <si>
    <t>Sobol - Calepaan, Asingan, Pangasinan</t>
  </si>
  <si>
    <t>11/262020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</si>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</sst>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charset val="1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3" fontId="0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43" fontId="0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3" fontId="1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3" fontId="1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90"/>
  <sheetViews>
    <sheetView tabSelected="1" zoomScaleNormal="100" workbookViewId="0">
      <selection activeCell="A5" sqref="A5"/>
    </sheetView>
  </sheetViews>
  <sheetFormatPr defaultRowHeight="15" x14ac:dyDescent="0.25"/>
  <cols>
    <col min="1" max="1" width="60.28515625" style="8" customWidth="1"/>
    <col min="2" max="2" width="7.42578125" style="35" hidden="1" customWidth="1"/>
    <col min="3" max="3" width="21.7109375" style="22" customWidth="1"/>
    <col min="4" max="4" width="17.7109375" style="9" customWidth="1"/>
    <col min="5" max="5" width="12.140625" style="35" customWidth="1"/>
    <col min="6" max="6" width="12" style="35" hidden="1" customWidth="1"/>
    <col min="7" max="7" width="19.140625" style="35" customWidth="1"/>
    <col min="8" max="8" width="15.140625" style="31" customWidth="1"/>
    <col min="9" max="9" width="13.7109375" style="9" customWidth="1"/>
    <col min="10" max="10" width="8.42578125" style="35" hidden="1" customWidth="1"/>
    <col min="11" max="11" width="15.5703125" style="10" customWidth="1"/>
    <col min="12" max="12" width="14.85546875" style="35" hidden="1" customWidth="1"/>
    <col min="13" max="16384" width="9.140625" style="8"/>
  </cols>
  <sheetData>
    <row r="1" spans="1:166" x14ac:dyDescent="0.25">
      <c r="A1" s="8" t="s">
        <v>14</v>
      </c>
    </row>
    <row r="3" spans="1:166" x14ac:dyDescent="0.25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36"/>
    </row>
    <row r="4" spans="1:166" x14ac:dyDescent="0.25">
      <c r="A4" s="40" t="s">
        <v>40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36"/>
    </row>
    <row r="6" spans="1:166" x14ac:dyDescent="0.25">
      <c r="A6" s="8" t="s">
        <v>0</v>
      </c>
    </row>
    <row r="8" spans="1:166" s="6" customFormat="1" ht="33.75" customHeight="1" x14ac:dyDescent="0.25">
      <c r="A8" s="41" t="s">
        <v>1</v>
      </c>
      <c r="B8" s="41" t="s">
        <v>13</v>
      </c>
      <c r="C8" s="42" t="s">
        <v>2</v>
      </c>
      <c r="D8" s="44" t="s">
        <v>3</v>
      </c>
      <c r="E8" s="41" t="s">
        <v>22</v>
      </c>
      <c r="F8" s="41" t="s">
        <v>17</v>
      </c>
      <c r="G8" s="45" t="s">
        <v>4</v>
      </c>
      <c r="H8" s="41" t="s">
        <v>5</v>
      </c>
      <c r="I8" s="41"/>
      <c r="J8" s="41" t="s">
        <v>7</v>
      </c>
      <c r="K8" s="47" t="s">
        <v>8</v>
      </c>
      <c r="L8" s="48" t="s">
        <v>18</v>
      </c>
    </row>
    <row r="9" spans="1:166" s="6" customFormat="1" ht="48.75" customHeight="1" x14ac:dyDescent="0.25">
      <c r="A9" s="41"/>
      <c r="B9" s="41"/>
      <c r="C9" s="43"/>
      <c r="D9" s="44"/>
      <c r="E9" s="41"/>
      <c r="F9" s="41"/>
      <c r="G9" s="46"/>
      <c r="H9" s="32" t="s">
        <v>6</v>
      </c>
      <c r="I9" s="37" t="s">
        <v>19</v>
      </c>
      <c r="J9" s="41"/>
      <c r="K9" s="47"/>
      <c r="L9" s="48"/>
    </row>
    <row r="10" spans="1:166" s="20" customFormat="1" x14ac:dyDescent="0.25">
      <c r="A10" s="21" t="s">
        <v>16</v>
      </c>
      <c r="B10" s="15"/>
      <c r="C10" s="23"/>
      <c r="D10" s="16"/>
      <c r="E10" s="17"/>
      <c r="F10" s="17"/>
      <c r="G10" s="17"/>
      <c r="H10" s="33"/>
      <c r="I10" s="16"/>
      <c r="J10" s="27"/>
      <c r="K10" s="18"/>
      <c r="L10" s="19"/>
    </row>
    <row r="11" spans="1:166" s="20" customFormat="1" x14ac:dyDescent="0.25">
      <c r="A11" s="14"/>
      <c r="B11" s="15"/>
      <c r="C11" s="23"/>
      <c r="D11" s="16"/>
      <c r="E11" s="17"/>
      <c r="F11" s="17"/>
      <c r="G11" s="17"/>
      <c r="H11" s="33"/>
      <c r="I11" s="16">
        <f t="shared" ref="I11" si="0">D11</f>
        <v>0</v>
      </c>
      <c r="J11" s="27"/>
      <c r="K11" s="18"/>
      <c r="L11" s="19"/>
    </row>
    <row r="12" spans="1:166" s="4" customFormat="1" ht="37.5" customHeight="1" x14ac:dyDescent="0.25">
      <c r="A12" s="38" t="s">
        <v>105</v>
      </c>
      <c r="B12" s="1"/>
      <c r="C12" s="39" t="s">
        <v>23</v>
      </c>
      <c r="D12" s="3">
        <v>44230</v>
      </c>
      <c r="E12" s="17">
        <v>44032</v>
      </c>
      <c r="F12" s="2"/>
      <c r="G12" s="17">
        <v>44041</v>
      </c>
      <c r="H12" s="33">
        <v>1</v>
      </c>
      <c r="I12" s="16">
        <f t="shared" ref="I12:I43" si="1">D12</f>
        <v>44230</v>
      </c>
      <c r="J12" s="2"/>
      <c r="K12" s="5"/>
      <c r="L12" s="26"/>
    </row>
    <row r="13" spans="1:166" s="13" customFormat="1" ht="65.25" customHeight="1" x14ac:dyDescent="0.25">
      <c r="A13" s="14" t="s">
        <v>43</v>
      </c>
      <c r="B13" s="1"/>
      <c r="C13" s="24" t="s">
        <v>34</v>
      </c>
      <c r="D13" s="3">
        <v>27900</v>
      </c>
      <c r="E13" s="17">
        <v>44048</v>
      </c>
      <c r="F13" s="2"/>
      <c r="G13" s="25">
        <v>44106</v>
      </c>
      <c r="H13" s="33">
        <v>1</v>
      </c>
      <c r="I13" s="16">
        <f t="shared" si="1"/>
        <v>27900</v>
      </c>
      <c r="J13" s="2"/>
      <c r="K13" s="5"/>
      <c r="L13" s="2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</row>
    <row r="14" spans="1:166" s="13" customFormat="1" ht="65.25" customHeight="1" x14ac:dyDescent="0.25">
      <c r="A14" s="14" t="s">
        <v>41</v>
      </c>
      <c r="B14" s="1"/>
      <c r="C14" s="24" t="s">
        <v>29</v>
      </c>
      <c r="D14" s="3">
        <v>27900</v>
      </c>
      <c r="E14" s="17">
        <v>44048</v>
      </c>
      <c r="F14" s="2"/>
      <c r="G14" s="25">
        <v>44106</v>
      </c>
      <c r="H14" s="33">
        <v>1</v>
      </c>
      <c r="I14" s="16">
        <f t="shared" si="1"/>
        <v>27900</v>
      </c>
      <c r="J14" s="2"/>
      <c r="K14" s="5"/>
      <c r="L14" s="2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</row>
    <row r="15" spans="1:166" s="13" customFormat="1" ht="65.25" customHeight="1" x14ac:dyDescent="0.25">
      <c r="A15" s="14" t="s">
        <v>42</v>
      </c>
      <c r="B15" s="1"/>
      <c r="C15" s="39" t="s">
        <v>23</v>
      </c>
      <c r="D15" s="3">
        <v>49965</v>
      </c>
      <c r="E15" s="17">
        <v>44084</v>
      </c>
      <c r="F15" s="2"/>
      <c r="G15" s="25">
        <v>44095</v>
      </c>
      <c r="H15" s="33">
        <v>1</v>
      </c>
      <c r="I15" s="16">
        <f t="shared" si="1"/>
        <v>49965</v>
      </c>
      <c r="J15" s="2"/>
      <c r="K15" s="5"/>
      <c r="L15" s="2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</row>
    <row r="16" spans="1:166" s="13" customFormat="1" ht="65.25" customHeight="1" x14ac:dyDescent="0.25">
      <c r="A16" s="14" t="s">
        <v>44</v>
      </c>
      <c r="B16" s="1"/>
      <c r="C16" s="39" t="s">
        <v>23</v>
      </c>
      <c r="D16" s="3">
        <v>4950</v>
      </c>
      <c r="E16" s="17">
        <v>44105</v>
      </c>
      <c r="F16" s="2"/>
      <c r="G16" s="25">
        <v>44109</v>
      </c>
      <c r="H16" s="33">
        <v>1</v>
      </c>
      <c r="I16" s="16">
        <f t="shared" si="1"/>
        <v>4950</v>
      </c>
      <c r="J16" s="2"/>
      <c r="K16" s="5"/>
      <c r="L16" s="2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</row>
    <row r="17" spans="1:166" s="13" customFormat="1" ht="65.25" customHeight="1" x14ac:dyDescent="0.25">
      <c r="A17" s="14" t="s">
        <v>45</v>
      </c>
      <c r="B17" s="1"/>
      <c r="C17" s="24" t="s">
        <v>106</v>
      </c>
      <c r="D17" s="3">
        <v>99820</v>
      </c>
      <c r="E17" s="17">
        <v>44097</v>
      </c>
      <c r="F17" s="2"/>
      <c r="G17" s="25">
        <v>44106</v>
      </c>
      <c r="H17" s="33">
        <v>1</v>
      </c>
      <c r="I17" s="16">
        <f t="shared" si="1"/>
        <v>99820</v>
      </c>
      <c r="J17" s="2"/>
      <c r="K17" s="5"/>
      <c r="L17" s="2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</row>
    <row r="18" spans="1:166" s="13" customFormat="1" ht="65.25" customHeight="1" x14ac:dyDescent="0.25">
      <c r="A18" s="14" t="s">
        <v>46</v>
      </c>
      <c r="B18" s="1"/>
      <c r="C18" s="24" t="s">
        <v>34</v>
      </c>
      <c r="D18" s="3">
        <v>199872.5</v>
      </c>
      <c r="E18" s="17">
        <v>44097</v>
      </c>
      <c r="F18" s="2"/>
      <c r="G18" s="25">
        <v>44110</v>
      </c>
      <c r="H18" s="33">
        <v>1</v>
      </c>
      <c r="I18" s="16">
        <f t="shared" si="1"/>
        <v>199872.5</v>
      </c>
      <c r="J18" s="2"/>
      <c r="K18" s="5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</row>
    <row r="19" spans="1:166" s="13" customFormat="1" ht="65.25" customHeight="1" x14ac:dyDescent="0.25">
      <c r="A19" s="14" t="s">
        <v>47</v>
      </c>
      <c r="B19" s="1"/>
      <c r="C19" s="24" t="s">
        <v>107</v>
      </c>
      <c r="D19" s="3">
        <v>11850</v>
      </c>
      <c r="E19" s="17">
        <v>44081</v>
      </c>
      <c r="F19" s="2"/>
      <c r="G19" s="25">
        <v>44084</v>
      </c>
      <c r="H19" s="33">
        <v>1</v>
      </c>
      <c r="I19" s="16">
        <f t="shared" si="1"/>
        <v>11850</v>
      </c>
      <c r="J19" s="2"/>
      <c r="K19" s="5"/>
      <c r="L19" s="2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</row>
    <row r="20" spans="1:166" s="13" customFormat="1" ht="65.25" customHeight="1" x14ac:dyDescent="0.25">
      <c r="A20" s="14" t="s">
        <v>48</v>
      </c>
      <c r="B20" s="1"/>
      <c r="C20" s="24" t="s">
        <v>33</v>
      </c>
      <c r="D20" s="3">
        <v>99835</v>
      </c>
      <c r="E20" s="17">
        <v>44102</v>
      </c>
      <c r="F20" s="2"/>
      <c r="G20" s="25">
        <v>44111</v>
      </c>
      <c r="H20" s="33">
        <v>1</v>
      </c>
      <c r="I20" s="16">
        <f t="shared" si="1"/>
        <v>99835</v>
      </c>
      <c r="J20" s="2"/>
      <c r="K20" s="5"/>
      <c r="L20" s="2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</row>
    <row r="21" spans="1:166" s="13" customFormat="1" ht="65.25" customHeight="1" x14ac:dyDescent="0.25">
      <c r="A21" s="14" t="s">
        <v>49</v>
      </c>
      <c r="B21" s="1"/>
      <c r="C21" s="24" t="s">
        <v>32</v>
      </c>
      <c r="D21" s="3">
        <v>199760</v>
      </c>
      <c r="E21" s="17">
        <v>44102</v>
      </c>
      <c r="F21" s="2"/>
      <c r="G21" s="25">
        <v>44112</v>
      </c>
      <c r="H21" s="33">
        <v>1</v>
      </c>
      <c r="I21" s="16">
        <f t="shared" si="1"/>
        <v>199760</v>
      </c>
      <c r="J21" s="2"/>
      <c r="K21" s="5"/>
      <c r="L21" s="2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</row>
    <row r="22" spans="1:166" s="13" customFormat="1" ht="65.25" customHeight="1" x14ac:dyDescent="0.25">
      <c r="A22" s="14" t="s">
        <v>50</v>
      </c>
      <c r="B22" s="1"/>
      <c r="C22" s="24" t="s">
        <v>34</v>
      </c>
      <c r="D22" s="3">
        <v>199760</v>
      </c>
      <c r="E22" s="17">
        <v>44099</v>
      </c>
      <c r="F22" s="2"/>
      <c r="G22" s="25">
        <v>44112</v>
      </c>
      <c r="H22" s="33">
        <v>1</v>
      </c>
      <c r="I22" s="16">
        <f t="shared" si="1"/>
        <v>199760</v>
      </c>
      <c r="J22" s="2"/>
      <c r="K22" s="5"/>
      <c r="L22" s="2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</row>
    <row r="23" spans="1:166" s="13" customFormat="1" ht="65.25" customHeight="1" x14ac:dyDescent="0.25">
      <c r="A23" s="14" t="s">
        <v>51</v>
      </c>
      <c r="B23" s="1"/>
      <c r="C23" s="24" t="s">
        <v>27</v>
      </c>
      <c r="D23" s="3">
        <v>99960</v>
      </c>
      <c r="E23" s="17">
        <v>44102</v>
      </c>
      <c r="F23" s="2"/>
      <c r="G23" s="25">
        <v>44112</v>
      </c>
      <c r="H23" s="33">
        <v>1</v>
      </c>
      <c r="I23" s="16">
        <f t="shared" si="1"/>
        <v>99960</v>
      </c>
      <c r="J23" s="2"/>
      <c r="K23" s="5"/>
      <c r="L23" s="2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</row>
    <row r="24" spans="1:166" s="13" customFormat="1" ht="65.25" customHeight="1" x14ac:dyDescent="0.25">
      <c r="A24" s="14" t="s">
        <v>52</v>
      </c>
      <c r="B24" s="1"/>
      <c r="C24" s="24" t="s">
        <v>23</v>
      </c>
      <c r="D24" s="3">
        <v>199940</v>
      </c>
      <c r="E24" s="17">
        <v>44062</v>
      </c>
      <c r="F24" s="2"/>
      <c r="G24" s="25">
        <f>E24+12</f>
        <v>44074</v>
      </c>
      <c r="H24" s="33">
        <v>1</v>
      </c>
      <c r="I24" s="16">
        <f t="shared" si="1"/>
        <v>199940</v>
      </c>
      <c r="J24" s="2"/>
      <c r="K24" s="5"/>
      <c r="L24" s="2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</row>
    <row r="25" spans="1:166" s="13" customFormat="1" ht="65.25" customHeight="1" x14ac:dyDescent="0.25">
      <c r="A25" s="14" t="s">
        <v>53</v>
      </c>
      <c r="B25" s="1"/>
      <c r="C25" s="24" t="s">
        <v>26</v>
      </c>
      <c r="D25" s="3">
        <v>99866</v>
      </c>
      <c r="E25" s="17">
        <v>44110</v>
      </c>
      <c r="F25" s="2"/>
      <c r="G25" s="25">
        <v>44118</v>
      </c>
      <c r="H25" s="33">
        <v>1</v>
      </c>
      <c r="I25" s="16">
        <f t="shared" si="1"/>
        <v>99866</v>
      </c>
      <c r="J25" s="2"/>
      <c r="K25" s="5"/>
      <c r="L25" s="2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</row>
    <row r="26" spans="1:166" s="13" customFormat="1" ht="65.25" customHeight="1" x14ac:dyDescent="0.25">
      <c r="A26" s="14" t="s">
        <v>54</v>
      </c>
      <c r="B26" s="1"/>
      <c r="C26" s="24" t="s">
        <v>28</v>
      </c>
      <c r="D26" s="3">
        <v>249917.1</v>
      </c>
      <c r="E26" s="17">
        <v>43868</v>
      </c>
      <c r="F26" s="2"/>
      <c r="G26" s="25">
        <v>44032</v>
      </c>
      <c r="H26" s="33">
        <v>1</v>
      </c>
      <c r="I26" s="16">
        <f t="shared" si="1"/>
        <v>249917.1</v>
      </c>
      <c r="J26" s="2"/>
      <c r="K26" s="5"/>
      <c r="L26" s="2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</row>
    <row r="27" spans="1:166" s="13" customFormat="1" ht="65.25" customHeight="1" x14ac:dyDescent="0.25">
      <c r="A27" s="14" t="s">
        <v>55</v>
      </c>
      <c r="B27" s="1"/>
      <c r="C27" s="24" t="s">
        <v>30</v>
      </c>
      <c r="D27" s="3">
        <v>41527</v>
      </c>
      <c r="E27" s="17">
        <v>44060</v>
      </c>
      <c r="F27" s="2"/>
      <c r="G27" s="25">
        <v>44071</v>
      </c>
      <c r="H27" s="33">
        <v>1</v>
      </c>
      <c r="I27" s="16">
        <f t="shared" si="1"/>
        <v>41527</v>
      </c>
      <c r="J27" s="2"/>
      <c r="K27" s="5"/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</row>
    <row r="28" spans="1:166" s="13" customFormat="1" ht="48" customHeight="1" x14ac:dyDescent="0.25">
      <c r="A28" s="14" t="s">
        <v>57</v>
      </c>
      <c r="B28" s="1"/>
      <c r="C28" s="24" t="s">
        <v>26</v>
      </c>
      <c r="D28" s="3">
        <v>26937.5</v>
      </c>
      <c r="E28" s="17">
        <v>44099</v>
      </c>
      <c r="F28" s="2"/>
      <c r="G28" s="25">
        <v>44104</v>
      </c>
      <c r="H28" s="33">
        <v>1</v>
      </c>
      <c r="I28" s="16">
        <f t="shared" si="1"/>
        <v>26937.5</v>
      </c>
      <c r="J28" s="2"/>
      <c r="K28" s="5"/>
      <c r="L28" s="2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</row>
    <row r="29" spans="1:166" s="13" customFormat="1" ht="48" customHeight="1" x14ac:dyDescent="0.25">
      <c r="A29" s="14" t="s">
        <v>56</v>
      </c>
      <c r="B29" s="1"/>
      <c r="C29" s="24" t="s">
        <v>30</v>
      </c>
      <c r="D29" s="3">
        <v>29946.880000000001</v>
      </c>
      <c r="E29" s="17">
        <v>44099</v>
      </c>
      <c r="F29" s="30"/>
      <c r="G29" s="25">
        <v>44105</v>
      </c>
      <c r="H29" s="33">
        <v>1</v>
      </c>
      <c r="I29" s="16">
        <f t="shared" si="1"/>
        <v>29946.880000000001</v>
      </c>
      <c r="J29" s="2"/>
      <c r="K29" s="5"/>
      <c r="L29" s="2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</row>
    <row r="30" spans="1:166" s="13" customFormat="1" ht="48" customHeight="1" x14ac:dyDescent="0.25">
      <c r="A30" s="14" t="s">
        <v>58</v>
      </c>
      <c r="B30" s="1"/>
      <c r="C30" s="24" t="s">
        <v>23</v>
      </c>
      <c r="D30" s="3">
        <v>14964.04</v>
      </c>
      <c r="E30" s="17">
        <v>44125</v>
      </c>
      <c r="F30" s="2"/>
      <c r="G30" s="25">
        <v>44127</v>
      </c>
      <c r="H30" s="33">
        <v>1</v>
      </c>
      <c r="I30" s="16">
        <f t="shared" si="1"/>
        <v>14964.04</v>
      </c>
      <c r="J30" s="2"/>
      <c r="K30" s="5"/>
      <c r="L30" s="2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</row>
    <row r="31" spans="1:166" s="13" customFormat="1" ht="48" customHeight="1" x14ac:dyDescent="0.25">
      <c r="A31" s="14" t="s">
        <v>59</v>
      </c>
      <c r="B31" s="1"/>
      <c r="C31" s="24" t="s">
        <v>23</v>
      </c>
      <c r="D31" s="3">
        <v>19960</v>
      </c>
      <c r="E31" s="17">
        <v>44112</v>
      </c>
      <c r="F31" s="2"/>
      <c r="G31" s="25">
        <v>44109</v>
      </c>
      <c r="H31" s="33">
        <v>1</v>
      </c>
      <c r="I31" s="16">
        <f t="shared" si="1"/>
        <v>19960</v>
      </c>
      <c r="J31" s="2"/>
      <c r="K31" s="5"/>
      <c r="L31" s="2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</row>
    <row r="32" spans="1:166" s="13" customFormat="1" ht="48" customHeight="1" x14ac:dyDescent="0.25">
      <c r="A32" s="14" t="s">
        <v>61</v>
      </c>
      <c r="B32" s="1"/>
      <c r="C32" s="24" t="s">
        <v>27</v>
      </c>
      <c r="D32" s="3">
        <v>87000</v>
      </c>
      <c r="E32" s="17">
        <f>G32-7</f>
        <v>44138</v>
      </c>
      <c r="F32" s="2"/>
      <c r="G32" s="25">
        <v>44145</v>
      </c>
      <c r="H32" s="33">
        <v>1</v>
      </c>
      <c r="I32" s="16">
        <f t="shared" si="1"/>
        <v>87000</v>
      </c>
      <c r="J32" s="2"/>
      <c r="K32" s="5"/>
      <c r="L32" s="2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</row>
    <row r="33" spans="1:166" s="13" customFormat="1" ht="48" customHeight="1" x14ac:dyDescent="0.25">
      <c r="A33" s="14" t="s">
        <v>62</v>
      </c>
      <c r="B33" s="1"/>
      <c r="C33" s="24" t="s">
        <v>38</v>
      </c>
      <c r="D33" s="3">
        <v>119914.2</v>
      </c>
      <c r="E33" s="17">
        <v>44040</v>
      </c>
      <c r="F33" s="2"/>
      <c r="G33" s="25">
        <v>44050</v>
      </c>
      <c r="H33" s="33">
        <v>1</v>
      </c>
      <c r="I33" s="16">
        <f t="shared" si="1"/>
        <v>119914.2</v>
      </c>
      <c r="J33" s="2"/>
      <c r="K33" s="5"/>
      <c r="L33" s="2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</row>
    <row r="34" spans="1:166" s="13" customFormat="1" ht="48" customHeight="1" x14ac:dyDescent="0.25">
      <c r="A34" s="14" t="s">
        <v>63</v>
      </c>
      <c r="B34" s="1"/>
      <c r="C34" s="24" t="s">
        <v>23</v>
      </c>
      <c r="D34" s="3">
        <v>149775</v>
      </c>
      <c r="E34" s="17">
        <v>44019</v>
      </c>
      <c r="F34" s="2"/>
      <c r="G34" s="25">
        <v>44034</v>
      </c>
      <c r="H34" s="33">
        <v>1</v>
      </c>
      <c r="I34" s="16">
        <f t="shared" si="1"/>
        <v>149775</v>
      </c>
      <c r="J34" s="2"/>
      <c r="K34" s="5"/>
      <c r="L34" s="2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</row>
    <row r="35" spans="1:166" s="13" customFormat="1" ht="48" customHeight="1" x14ac:dyDescent="0.25">
      <c r="A35" s="14" t="s">
        <v>64</v>
      </c>
      <c r="B35" s="1"/>
      <c r="C35" s="24" t="s">
        <v>34</v>
      </c>
      <c r="D35" s="3">
        <v>149900</v>
      </c>
      <c r="E35" s="17">
        <v>44124</v>
      </c>
      <c r="F35" s="2"/>
      <c r="G35" s="25">
        <v>44133</v>
      </c>
      <c r="H35" s="33">
        <v>1</v>
      </c>
      <c r="I35" s="16">
        <f t="shared" si="1"/>
        <v>149900</v>
      </c>
      <c r="J35" s="2"/>
      <c r="K35" s="5"/>
      <c r="L35" s="2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</row>
    <row r="36" spans="1:166" s="13" customFormat="1" ht="48" customHeight="1" x14ac:dyDescent="0.25">
      <c r="A36" s="14" t="s">
        <v>60</v>
      </c>
      <c r="B36" s="1"/>
      <c r="C36" s="24" t="s">
        <v>23</v>
      </c>
      <c r="D36" s="3">
        <v>1000</v>
      </c>
      <c r="E36" s="17">
        <v>44127</v>
      </c>
      <c r="F36" s="2"/>
      <c r="G36" s="25">
        <v>44133</v>
      </c>
      <c r="H36" s="33">
        <v>1</v>
      </c>
      <c r="I36" s="16">
        <f t="shared" si="1"/>
        <v>1000</v>
      </c>
      <c r="J36" s="2"/>
      <c r="K36" s="5"/>
      <c r="L36" s="2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</row>
    <row r="37" spans="1:166" s="13" customFormat="1" ht="48" customHeight="1" x14ac:dyDescent="0.25">
      <c r="A37" s="14" t="s">
        <v>65</v>
      </c>
      <c r="B37" s="1"/>
      <c r="C37" s="24" t="s">
        <v>35</v>
      </c>
      <c r="D37" s="3">
        <v>99909</v>
      </c>
      <c r="E37" s="17">
        <v>44075</v>
      </c>
      <c r="F37" s="2"/>
      <c r="G37" s="25">
        <v>44088</v>
      </c>
      <c r="H37" s="33">
        <v>1</v>
      </c>
      <c r="I37" s="16">
        <f t="shared" si="1"/>
        <v>99909</v>
      </c>
      <c r="J37" s="2"/>
      <c r="K37" s="5"/>
      <c r="L37" s="2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</row>
    <row r="38" spans="1:166" s="13" customFormat="1" ht="48" customHeight="1" x14ac:dyDescent="0.25">
      <c r="A38" s="14" t="s">
        <v>68</v>
      </c>
      <c r="B38" s="1"/>
      <c r="C38" s="24" t="s">
        <v>107</v>
      </c>
      <c r="D38" s="3">
        <v>19734</v>
      </c>
      <c r="E38" s="17">
        <v>44140</v>
      </c>
      <c r="F38" s="2"/>
      <c r="G38" s="25">
        <v>44145</v>
      </c>
      <c r="H38" s="33">
        <v>1</v>
      </c>
      <c r="I38" s="16">
        <f t="shared" si="1"/>
        <v>19734</v>
      </c>
      <c r="J38" s="2"/>
      <c r="K38" s="5"/>
      <c r="L38" s="2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</row>
    <row r="39" spans="1:166" s="13" customFormat="1" ht="48" customHeight="1" x14ac:dyDescent="0.25">
      <c r="A39" s="14" t="s">
        <v>69</v>
      </c>
      <c r="B39" s="1"/>
      <c r="C39" s="24" t="s">
        <v>35</v>
      </c>
      <c r="D39" s="3">
        <v>99875</v>
      </c>
      <c r="E39" s="17">
        <v>43907</v>
      </c>
      <c r="F39" s="2"/>
      <c r="G39" s="25">
        <v>43923</v>
      </c>
      <c r="H39" s="33">
        <v>1</v>
      </c>
      <c r="I39" s="16">
        <f t="shared" si="1"/>
        <v>99875</v>
      </c>
      <c r="J39" s="2"/>
      <c r="K39" s="5"/>
      <c r="L39" s="2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</row>
    <row r="40" spans="1:166" s="13" customFormat="1" ht="48" customHeight="1" x14ac:dyDescent="0.25">
      <c r="A40" s="14" t="s">
        <v>70</v>
      </c>
      <c r="B40" s="1"/>
      <c r="C40" s="24" t="s">
        <v>35</v>
      </c>
      <c r="D40" s="3">
        <v>99887.5</v>
      </c>
      <c r="E40" s="17">
        <v>43971</v>
      </c>
      <c r="F40" s="2"/>
      <c r="G40" s="25">
        <v>43985</v>
      </c>
      <c r="H40" s="33">
        <v>1</v>
      </c>
      <c r="I40" s="16">
        <f t="shared" si="1"/>
        <v>99887.5</v>
      </c>
      <c r="J40" s="2"/>
      <c r="K40" s="5"/>
      <c r="L40" s="2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</row>
    <row r="41" spans="1:166" s="13" customFormat="1" ht="48" customHeight="1" x14ac:dyDescent="0.25">
      <c r="A41" s="14" t="s">
        <v>66</v>
      </c>
      <c r="B41" s="1"/>
      <c r="C41" s="24" t="s">
        <v>25</v>
      </c>
      <c r="D41" s="3">
        <v>166390</v>
      </c>
      <c r="E41" s="17">
        <v>44019</v>
      </c>
      <c r="F41" s="2"/>
      <c r="G41" s="25">
        <v>44029</v>
      </c>
      <c r="H41" s="33">
        <v>1</v>
      </c>
      <c r="I41" s="16">
        <f t="shared" si="1"/>
        <v>166390</v>
      </c>
      <c r="J41" s="2"/>
      <c r="K41" s="5"/>
      <c r="L41" s="2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</row>
    <row r="42" spans="1:166" s="13" customFormat="1" ht="48" customHeight="1" x14ac:dyDescent="0.25">
      <c r="A42" s="14" t="s">
        <v>67</v>
      </c>
      <c r="B42" s="1"/>
      <c r="C42" s="24" t="s">
        <v>23</v>
      </c>
      <c r="D42" s="3">
        <v>10637</v>
      </c>
      <c r="E42" s="17">
        <v>44138</v>
      </c>
      <c r="F42" s="2"/>
      <c r="G42" s="25">
        <v>44140</v>
      </c>
      <c r="H42" s="33">
        <v>1</v>
      </c>
      <c r="I42" s="16">
        <f t="shared" si="1"/>
        <v>10637</v>
      </c>
      <c r="J42" s="2"/>
      <c r="K42" s="5"/>
      <c r="L42" s="2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</row>
    <row r="43" spans="1:166" s="13" customFormat="1" ht="48" customHeight="1" x14ac:dyDescent="0.25">
      <c r="A43" s="14" t="s">
        <v>71</v>
      </c>
      <c r="B43" s="1"/>
      <c r="C43" s="24" t="s">
        <v>23</v>
      </c>
      <c r="D43" s="3">
        <v>499522.49</v>
      </c>
      <c r="E43" s="17">
        <v>44082</v>
      </c>
      <c r="F43" s="2"/>
      <c r="G43" s="25">
        <v>44120</v>
      </c>
      <c r="H43" s="33">
        <v>1</v>
      </c>
      <c r="I43" s="16">
        <f t="shared" si="1"/>
        <v>499522.49</v>
      </c>
      <c r="J43" s="2"/>
      <c r="K43" s="5"/>
      <c r="L43" s="2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</row>
    <row r="44" spans="1:166" s="13" customFormat="1" ht="48" customHeight="1" x14ac:dyDescent="0.25">
      <c r="A44" s="14" t="s">
        <v>72</v>
      </c>
      <c r="B44" s="1"/>
      <c r="C44" s="24" t="s">
        <v>23</v>
      </c>
      <c r="D44" s="3">
        <v>499562.07</v>
      </c>
      <c r="E44" s="17">
        <v>44082</v>
      </c>
      <c r="F44" s="2"/>
      <c r="G44" s="25">
        <v>44116</v>
      </c>
      <c r="H44" s="33">
        <v>1</v>
      </c>
      <c r="I44" s="16">
        <f t="shared" ref="I44:I80" si="2">D44</f>
        <v>499562.07</v>
      </c>
      <c r="J44" s="2"/>
      <c r="K44" s="5"/>
      <c r="L44" s="2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</row>
    <row r="45" spans="1:166" s="13" customFormat="1" ht="48" customHeight="1" x14ac:dyDescent="0.25">
      <c r="A45" s="14" t="s">
        <v>73</v>
      </c>
      <c r="B45" s="1"/>
      <c r="C45" s="24" t="s">
        <v>29</v>
      </c>
      <c r="D45" s="3">
        <v>99852</v>
      </c>
      <c r="E45" s="17">
        <v>44090</v>
      </c>
      <c r="F45" s="2"/>
      <c r="G45" s="25">
        <v>44102</v>
      </c>
      <c r="H45" s="33">
        <v>1</v>
      </c>
      <c r="I45" s="16">
        <f t="shared" si="2"/>
        <v>99852</v>
      </c>
      <c r="J45" s="2"/>
      <c r="K45" s="5"/>
      <c r="L45" s="2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</row>
    <row r="46" spans="1:166" s="13" customFormat="1" ht="48" customHeight="1" x14ac:dyDescent="0.25">
      <c r="A46" s="14" t="s">
        <v>74</v>
      </c>
      <c r="B46" s="1"/>
      <c r="C46" s="24" t="s">
        <v>36</v>
      </c>
      <c r="D46" s="3">
        <v>199815</v>
      </c>
      <c r="E46" s="17">
        <v>43972</v>
      </c>
      <c r="F46" s="2"/>
      <c r="G46" s="25">
        <v>43993</v>
      </c>
      <c r="H46" s="33">
        <v>1</v>
      </c>
      <c r="I46" s="16">
        <f t="shared" si="2"/>
        <v>199815</v>
      </c>
      <c r="J46" s="2"/>
      <c r="K46" s="29"/>
      <c r="L46" s="2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</row>
    <row r="47" spans="1:166" s="13" customFormat="1" ht="48" customHeight="1" x14ac:dyDescent="0.25">
      <c r="A47" s="14" t="s">
        <v>75</v>
      </c>
      <c r="B47" s="1"/>
      <c r="C47" s="24" t="s">
        <v>34</v>
      </c>
      <c r="D47" s="3">
        <v>34876.730000000003</v>
      </c>
      <c r="E47" s="17">
        <v>44139</v>
      </c>
      <c r="F47" s="2"/>
      <c r="G47" s="25">
        <v>44151</v>
      </c>
      <c r="H47" s="33">
        <v>1</v>
      </c>
      <c r="I47" s="16">
        <f t="shared" si="2"/>
        <v>34876.730000000003</v>
      </c>
      <c r="J47" s="2"/>
      <c r="K47" s="5"/>
      <c r="L47" s="2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</row>
    <row r="48" spans="1:166" s="13" customFormat="1" ht="48" customHeight="1" x14ac:dyDescent="0.25">
      <c r="A48" s="14" t="s">
        <v>75</v>
      </c>
      <c r="B48" s="1"/>
      <c r="C48" s="24" t="s">
        <v>34</v>
      </c>
      <c r="D48" s="3">
        <v>115000</v>
      </c>
      <c r="E48" s="17">
        <v>44139</v>
      </c>
      <c r="F48" s="2"/>
      <c r="G48" s="25">
        <v>44151</v>
      </c>
      <c r="H48" s="33">
        <v>1</v>
      </c>
      <c r="I48" s="16">
        <f t="shared" si="2"/>
        <v>115000</v>
      </c>
      <c r="J48" s="2"/>
      <c r="K48" s="5"/>
      <c r="L48" s="2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</row>
    <row r="49" spans="1:166" s="13" customFormat="1" ht="48" customHeight="1" x14ac:dyDescent="0.25">
      <c r="A49" s="14" t="s">
        <v>76</v>
      </c>
      <c r="B49" s="1"/>
      <c r="C49" s="24" t="s">
        <v>23</v>
      </c>
      <c r="D49" s="3">
        <v>17875</v>
      </c>
      <c r="E49" s="17">
        <v>44019</v>
      </c>
      <c r="F49" s="2"/>
      <c r="G49" s="25">
        <v>44029</v>
      </c>
      <c r="H49" s="33">
        <v>1</v>
      </c>
      <c r="I49" s="16">
        <f t="shared" si="2"/>
        <v>17875</v>
      </c>
      <c r="J49" s="2"/>
      <c r="K49" s="5"/>
      <c r="L49" s="2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</row>
    <row r="50" spans="1:166" s="13" customFormat="1" ht="42" customHeight="1" x14ac:dyDescent="0.25">
      <c r="A50" s="14" t="s">
        <v>77</v>
      </c>
      <c r="B50" s="1"/>
      <c r="C50" s="24" t="s">
        <v>30</v>
      </c>
      <c r="D50" s="3">
        <v>49950</v>
      </c>
      <c r="E50" s="17">
        <v>44146</v>
      </c>
      <c r="F50" s="2"/>
      <c r="G50" s="25">
        <v>44152</v>
      </c>
      <c r="H50" s="33">
        <v>1</v>
      </c>
      <c r="I50" s="16">
        <f t="shared" si="2"/>
        <v>49950</v>
      </c>
      <c r="J50" s="2"/>
      <c r="K50" s="5"/>
      <c r="L50" s="2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</row>
    <row r="51" spans="1:166" s="13" customFormat="1" ht="42" customHeight="1" x14ac:dyDescent="0.25">
      <c r="A51" s="14" t="s">
        <v>78</v>
      </c>
      <c r="B51" s="1"/>
      <c r="C51" s="24" t="s">
        <v>30</v>
      </c>
      <c r="D51" s="3">
        <v>49991.43</v>
      </c>
      <c r="E51" s="17">
        <v>44132</v>
      </c>
      <c r="F51" s="2"/>
      <c r="G51" s="25">
        <v>44138</v>
      </c>
      <c r="H51" s="33">
        <v>1</v>
      </c>
      <c r="I51" s="16">
        <f t="shared" si="2"/>
        <v>49991.43</v>
      </c>
      <c r="J51" s="2"/>
      <c r="K51" s="5"/>
      <c r="L51" s="2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</row>
    <row r="52" spans="1:166" s="13" customFormat="1" ht="42" customHeight="1" x14ac:dyDescent="0.25">
      <c r="A52" s="14" t="s">
        <v>79</v>
      </c>
      <c r="B52" s="1"/>
      <c r="C52" s="24" t="s">
        <v>30</v>
      </c>
      <c r="D52" s="3">
        <v>99915.46</v>
      </c>
      <c r="E52" s="17">
        <v>44124</v>
      </c>
      <c r="F52" s="2"/>
      <c r="G52" s="25">
        <v>44133</v>
      </c>
      <c r="H52" s="33">
        <v>1</v>
      </c>
      <c r="I52" s="16">
        <f t="shared" si="2"/>
        <v>99915.46</v>
      </c>
      <c r="J52" s="2"/>
      <c r="K52" s="5"/>
      <c r="L52" s="2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</row>
    <row r="53" spans="1:166" s="13" customFormat="1" ht="42" customHeight="1" x14ac:dyDescent="0.25">
      <c r="A53" s="14" t="s">
        <v>84</v>
      </c>
      <c r="B53" s="1"/>
      <c r="C53" s="24" t="s">
        <v>32</v>
      </c>
      <c r="D53" s="3">
        <v>99804</v>
      </c>
      <c r="E53" s="17">
        <v>44012</v>
      </c>
      <c r="F53" s="2"/>
      <c r="G53" s="25">
        <v>44021</v>
      </c>
      <c r="H53" s="33">
        <v>1</v>
      </c>
      <c r="I53" s="16">
        <f t="shared" si="2"/>
        <v>99804</v>
      </c>
      <c r="J53" s="2"/>
      <c r="K53" s="5"/>
      <c r="L53" s="2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</row>
    <row r="54" spans="1:166" s="13" customFormat="1" ht="42" customHeight="1" x14ac:dyDescent="0.25">
      <c r="A54" s="14" t="s">
        <v>83</v>
      </c>
      <c r="B54" s="1"/>
      <c r="C54" s="24" t="s">
        <v>25</v>
      </c>
      <c r="D54" s="3">
        <v>99500</v>
      </c>
      <c r="E54" s="17">
        <v>44120</v>
      </c>
      <c r="F54" s="2"/>
      <c r="G54" s="25">
        <f>E54+7</f>
        <v>44127</v>
      </c>
      <c r="H54" s="33">
        <v>1</v>
      </c>
      <c r="I54" s="16">
        <f t="shared" si="2"/>
        <v>99500</v>
      </c>
      <c r="J54" s="2"/>
      <c r="K54" s="5"/>
      <c r="L54" s="2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</row>
    <row r="55" spans="1:166" s="13" customFormat="1" ht="42" customHeight="1" x14ac:dyDescent="0.25">
      <c r="A55" s="14" t="s">
        <v>81</v>
      </c>
      <c r="B55" s="1"/>
      <c r="C55" s="24" t="s">
        <v>35</v>
      </c>
      <c r="D55" s="3">
        <v>99500</v>
      </c>
      <c r="E55" s="17">
        <v>44120</v>
      </c>
      <c r="F55" s="2"/>
      <c r="G55" s="25">
        <f>E55+7</f>
        <v>44127</v>
      </c>
      <c r="H55" s="33">
        <v>1</v>
      </c>
      <c r="I55" s="16">
        <f t="shared" si="2"/>
        <v>99500</v>
      </c>
      <c r="J55" s="2"/>
      <c r="K55" s="5"/>
      <c r="L55" s="2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</row>
    <row r="56" spans="1:166" s="13" customFormat="1" ht="42" customHeight="1" x14ac:dyDescent="0.25">
      <c r="A56" s="14" t="s">
        <v>82</v>
      </c>
      <c r="B56" s="1"/>
      <c r="C56" s="24" t="s">
        <v>23</v>
      </c>
      <c r="D56" s="3">
        <v>199718</v>
      </c>
      <c r="E56" s="17">
        <v>43971</v>
      </c>
      <c r="F56" s="2"/>
      <c r="G56" s="25">
        <v>43993</v>
      </c>
      <c r="H56" s="33">
        <v>1</v>
      </c>
      <c r="I56" s="16">
        <f t="shared" si="2"/>
        <v>199718</v>
      </c>
      <c r="J56" s="2"/>
      <c r="K56" s="5"/>
      <c r="L56" s="2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</row>
    <row r="57" spans="1:166" s="13" customFormat="1" ht="42" customHeight="1" x14ac:dyDescent="0.25">
      <c r="A57" s="14" t="s">
        <v>85</v>
      </c>
      <c r="B57" s="1"/>
      <c r="C57" s="24" t="s">
        <v>33</v>
      </c>
      <c r="D57" s="3">
        <v>69312</v>
      </c>
      <c r="E57" s="17">
        <v>44147</v>
      </c>
      <c r="F57" s="2"/>
      <c r="G57" s="25">
        <v>44151</v>
      </c>
      <c r="H57" s="33">
        <v>1</v>
      </c>
      <c r="I57" s="16">
        <f t="shared" si="2"/>
        <v>69312</v>
      </c>
      <c r="J57" s="2"/>
      <c r="K57" s="5"/>
      <c r="L57" s="2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</row>
    <row r="58" spans="1:166" s="13" customFormat="1" ht="42" customHeight="1" x14ac:dyDescent="0.25">
      <c r="A58" s="14" t="s">
        <v>80</v>
      </c>
      <c r="B58" s="1"/>
      <c r="C58" s="24" t="s">
        <v>23</v>
      </c>
      <c r="D58" s="3">
        <v>8000</v>
      </c>
      <c r="E58" s="17">
        <v>44160</v>
      </c>
      <c r="F58" s="2"/>
      <c r="G58" s="25">
        <v>44166</v>
      </c>
      <c r="H58" s="33">
        <v>1</v>
      </c>
      <c r="I58" s="16">
        <f t="shared" si="2"/>
        <v>8000</v>
      </c>
      <c r="J58" s="2"/>
      <c r="K58" s="5"/>
      <c r="L58" s="2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</row>
    <row r="59" spans="1:166" s="13" customFormat="1" ht="42" customHeight="1" x14ac:dyDescent="0.25">
      <c r="A59" s="14" t="s">
        <v>86</v>
      </c>
      <c r="B59" s="1"/>
      <c r="C59" s="24" t="s">
        <v>108</v>
      </c>
      <c r="D59" s="3">
        <v>1449729</v>
      </c>
      <c r="E59" s="17">
        <v>44061</v>
      </c>
      <c r="F59" s="2"/>
      <c r="G59" s="25">
        <v>44160</v>
      </c>
      <c r="H59" s="33">
        <v>1</v>
      </c>
      <c r="I59" s="16">
        <f t="shared" si="2"/>
        <v>1449729</v>
      </c>
      <c r="J59" s="2"/>
      <c r="K59" s="5"/>
      <c r="L59" s="2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</row>
    <row r="60" spans="1:166" s="13" customFormat="1" ht="42" customHeight="1" x14ac:dyDescent="0.25">
      <c r="A60" s="14" t="s">
        <v>87</v>
      </c>
      <c r="B60" s="1"/>
      <c r="C60" s="24" t="s">
        <v>33</v>
      </c>
      <c r="D60" s="3">
        <v>99171</v>
      </c>
      <c r="E60" s="17">
        <v>44146</v>
      </c>
      <c r="F60" s="2"/>
      <c r="G60" s="25">
        <v>44166</v>
      </c>
      <c r="H60" s="33">
        <v>1</v>
      </c>
      <c r="I60" s="16">
        <f t="shared" si="2"/>
        <v>99171</v>
      </c>
      <c r="J60" s="2"/>
      <c r="K60" s="5"/>
      <c r="L60" s="2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</row>
    <row r="61" spans="1:166" s="13" customFormat="1" ht="42" customHeight="1" x14ac:dyDescent="0.25">
      <c r="A61" s="14" t="s">
        <v>88</v>
      </c>
      <c r="B61" s="1"/>
      <c r="C61" s="24" t="s">
        <v>36</v>
      </c>
      <c r="D61" s="3">
        <v>7350</v>
      </c>
      <c r="E61" s="17" t="s">
        <v>109</v>
      </c>
      <c r="F61" s="2"/>
      <c r="G61" s="25">
        <v>44166</v>
      </c>
      <c r="H61" s="33">
        <v>1</v>
      </c>
      <c r="I61" s="16">
        <f t="shared" si="2"/>
        <v>7350</v>
      </c>
      <c r="J61" s="2"/>
      <c r="K61" s="5"/>
      <c r="L61" s="2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</row>
    <row r="62" spans="1:166" s="13" customFormat="1" ht="42" customHeight="1" x14ac:dyDescent="0.25">
      <c r="A62" s="14" t="s">
        <v>89</v>
      </c>
      <c r="B62" s="1"/>
      <c r="C62" s="24" t="s">
        <v>25</v>
      </c>
      <c r="D62" s="3">
        <v>144826.4</v>
      </c>
      <c r="E62" s="17">
        <v>44166</v>
      </c>
      <c r="F62" s="2"/>
      <c r="G62" s="25">
        <v>44176</v>
      </c>
      <c r="H62" s="33">
        <v>1</v>
      </c>
      <c r="I62" s="16">
        <f t="shared" si="2"/>
        <v>144826.4</v>
      </c>
      <c r="J62" s="2"/>
      <c r="K62" s="5"/>
      <c r="L62" s="2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</row>
    <row r="63" spans="1:166" s="13" customFormat="1" ht="42" customHeight="1" x14ac:dyDescent="0.25">
      <c r="A63" s="14" t="s">
        <v>90</v>
      </c>
      <c r="B63" s="1"/>
      <c r="C63" s="24" t="s">
        <v>30</v>
      </c>
      <c r="D63" s="3">
        <v>139900</v>
      </c>
      <c r="E63" s="17">
        <v>44168</v>
      </c>
      <c r="F63" s="2"/>
      <c r="G63" s="25">
        <v>44176</v>
      </c>
      <c r="H63" s="33">
        <v>1</v>
      </c>
      <c r="I63" s="16">
        <f t="shared" si="2"/>
        <v>139900</v>
      </c>
      <c r="J63" s="2"/>
      <c r="K63" s="5"/>
      <c r="L63" s="2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</row>
    <row r="64" spans="1:166" s="13" customFormat="1" ht="42" customHeight="1" x14ac:dyDescent="0.25">
      <c r="A64" s="14" t="s">
        <v>91</v>
      </c>
      <c r="B64" s="1"/>
      <c r="C64" s="24" t="s">
        <v>25</v>
      </c>
      <c r="D64" s="3">
        <v>20875</v>
      </c>
      <c r="E64" s="17">
        <v>44124</v>
      </c>
      <c r="F64" s="2"/>
      <c r="G64" s="25">
        <v>44127</v>
      </c>
      <c r="H64" s="33">
        <v>1</v>
      </c>
      <c r="I64" s="16">
        <f t="shared" si="2"/>
        <v>20875</v>
      </c>
      <c r="J64" s="2"/>
      <c r="K64" s="5"/>
      <c r="L64" s="2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</row>
    <row r="65" spans="1:166" s="13" customFormat="1" ht="42" customHeight="1" x14ac:dyDescent="0.25">
      <c r="A65" s="14" t="s">
        <v>92</v>
      </c>
      <c r="B65" s="1"/>
      <c r="C65" s="24" t="s">
        <v>30</v>
      </c>
      <c r="D65" s="3">
        <v>39903.64</v>
      </c>
      <c r="E65" s="17">
        <v>44175</v>
      </c>
      <c r="F65" s="2"/>
      <c r="G65" s="25">
        <v>44179</v>
      </c>
      <c r="H65" s="33">
        <v>1</v>
      </c>
      <c r="I65" s="16">
        <f t="shared" si="2"/>
        <v>39903.64</v>
      </c>
      <c r="J65" s="2"/>
      <c r="K65" s="5"/>
      <c r="L65" s="2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</row>
    <row r="66" spans="1:166" s="13" customFormat="1" ht="42" customHeight="1" x14ac:dyDescent="0.25">
      <c r="A66" s="14" t="s">
        <v>93</v>
      </c>
      <c r="B66" s="1"/>
      <c r="C66" s="24" t="s">
        <v>27</v>
      </c>
      <c r="D66" s="3">
        <v>49876.43</v>
      </c>
      <c r="E66" s="17">
        <v>44167</v>
      </c>
      <c r="F66" s="2"/>
      <c r="G66" s="25">
        <v>44174</v>
      </c>
      <c r="H66" s="33">
        <v>1</v>
      </c>
      <c r="I66" s="16">
        <f t="shared" si="2"/>
        <v>49876.43</v>
      </c>
      <c r="J66" s="2"/>
      <c r="K66" s="5"/>
      <c r="L66" s="2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</row>
    <row r="67" spans="1:166" s="13" customFormat="1" ht="42" customHeight="1" x14ac:dyDescent="0.25">
      <c r="A67" s="14" t="s">
        <v>94</v>
      </c>
      <c r="B67" s="1"/>
      <c r="C67" s="24" t="s">
        <v>31</v>
      </c>
      <c r="D67" s="3">
        <v>20000</v>
      </c>
      <c r="E67" s="17">
        <v>44176</v>
      </c>
      <c r="F67" s="2"/>
      <c r="G67" s="25">
        <v>44179</v>
      </c>
      <c r="H67" s="33">
        <v>1</v>
      </c>
      <c r="I67" s="16">
        <f t="shared" si="2"/>
        <v>20000</v>
      </c>
      <c r="J67" s="2"/>
      <c r="K67" s="5"/>
      <c r="L67" s="2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</row>
    <row r="68" spans="1:166" s="13" customFormat="1" ht="42" customHeight="1" x14ac:dyDescent="0.25">
      <c r="A68" s="14" t="s">
        <v>94</v>
      </c>
      <c r="B68" s="1"/>
      <c r="C68" s="24" t="s">
        <v>31</v>
      </c>
      <c r="D68" s="3">
        <v>49950</v>
      </c>
      <c r="E68" s="17">
        <v>44176</v>
      </c>
      <c r="F68" s="2"/>
      <c r="G68" s="25">
        <v>44179</v>
      </c>
      <c r="H68" s="33">
        <v>1</v>
      </c>
      <c r="I68" s="16">
        <f t="shared" si="2"/>
        <v>49950</v>
      </c>
      <c r="J68" s="2"/>
      <c r="K68" s="5"/>
      <c r="L68" s="2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</row>
    <row r="69" spans="1:166" s="13" customFormat="1" ht="42" customHeight="1" x14ac:dyDescent="0.25">
      <c r="A69" s="14" t="s">
        <v>95</v>
      </c>
      <c r="B69" s="1"/>
      <c r="C69" s="24" t="s">
        <v>107</v>
      </c>
      <c r="D69" s="3">
        <v>199950</v>
      </c>
      <c r="E69" s="17">
        <f>G69-7</f>
        <v>44173</v>
      </c>
      <c r="F69" s="2"/>
      <c r="G69" s="25">
        <v>44180</v>
      </c>
      <c r="H69" s="33">
        <v>1</v>
      </c>
      <c r="I69" s="16">
        <f t="shared" si="2"/>
        <v>199950</v>
      </c>
      <c r="J69" s="2"/>
      <c r="K69" s="5"/>
      <c r="L69" s="2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</row>
    <row r="70" spans="1:166" s="13" customFormat="1" ht="42" customHeight="1" x14ac:dyDescent="0.25">
      <c r="A70" s="14" t="s">
        <v>96</v>
      </c>
      <c r="B70" s="1"/>
      <c r="C70" s="24" t="s">
        <v>23</v>
      </c>
      <c r="D70" s="3">
        <v>54780</v>
      </c>
      <c r="E70" s="17">
        <v>44053</v>
      </c>
      <c r="F70" s="2"/>
      <c r="G70" s="25">
        <v>44060</v>
      </c>
      <c r="H70" s="33">
        <v>1</v>
      </c>
      <c r="I70" s="16">
        <f t="shared" si="2"/>
        <v>54780</v>
      </c>
      <c r="J70" s="2"/>
      <c r="K70" s="5"/>
      <c r="L70" s="2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</row>
    <row r="71" spans="1:166" s="13" customFormat="1" ht="42" customHeight="1" x14ac:dyDescent="0.25">
      <c r="A71" s="14" t="s">
        <v>102</v>
      </c>
      <c r="B71" s="1"/>
      <c r="C71" s="24" t="s">
        <v>37</v>
      </c>
      <c r="D71" s="3">
        <v>199950.1</v>
      </c>
      <c r="E71" s="17">
        <v>44068</v>
      </c>
      <c r="F71" s="2"/>
      <c r="G71" s="25">
        <v>44085</v>
      </c>
      <c r="H71" s="33">
        <v>1</v>
      </c>
      <c r="I71" s="16">
        <f t="shared" si="2"/>
        <v>199950.1</v>
      </c>
      <c r="J71" s="2"/>
      <c r="K71" s="5"/>
      <c r="L71" s="2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</row>
    <row r="72" spans="1:166" s="13" customFormat="1" ht="42" customHeight="1" x14ac:dyDescent="0.25">
      <c r="A72" s="14" t="s">
        <v>101</v>
      </c>
      <c r="B72" s="1"/>
      <c r="C72" s="24" t="s">
        <v>33</v>
      </c>
      <c r="D72" s="3">
        <v>49950</v>
      </c>
      <c r="E72" s="17">
        <v>43972</v>
      </c>
      <c r="F72" s="2"/>
      <c r="G72" s="25">
        <v>43984</v>
      </c>
      <c r="H72" s="33">
        <v>1</v>
      </c>
      <c r="I72" s="16">
        <f t="shared" si="2"/>
        <v>49950</v>
      </c>
      <c r="J72" s="2"/>
      <c r="K72" s="5"/>
      <c r="L72" s="2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</row>
    <row r="73" spans="1:166" s="13" customFormat="1" ht="42" customHeight="1" x14ac:dyDescent="0.25">
      <c r="A73" s="14" t="s">
        <v>103</v>
      </c>
      <c r="B73" s="1"/>
      <c r="C73" s="24" t="s">
        <v>36</v>
      </c>
      <c r="D73" s="3">
        <v>100000</v>
      </c>
      <c r="E73" s="17">
        <v>44167</v>
      </c>
      <c r="F73" s="2"/>
      <c r="G73" s="25">
        <v>44187</v>
      </c>
      <c r="H73" s="33">
        <v>1</v>
      </c>
      <c r="I73" s="16">
        <f t="shared" si="2"/>
        <v>100000</v>
      </c>
      <c r="J73" s="2"/>
      <c r="K73" s="5"/>
      <c r="L73" s="2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</row>
    <row r="74" spans="1:166" s="13" customFormat="1" ht="42" customHeight="1" x14ac:dyDescent="0.25">
      <c r="A74" s="14" t="s">
        <v>103</v>
      </c>
      <c r="B74" s="1"/>
      <c r="C74" s="24" t="s">
        <v>36</v>
      </c>
      <c r="D74" s="3">
        <v>99950</v>
      </c>
      <c r="E74" s="17">
        <v>44167</v>
      </c>
      <c r="F74" s="2"/>
      <c r="G74" s="25">
        <v>44187</v>
      </c>
      <c r="H74" s="33">
        <v>1</v>
      </c>
      <c r="I74" s="16">
        <f t="shared" si="2"/>
        <v>99950</v>
      </c>
      <c r="J74" s="2"/>
      <c r="K74" s="5"/>
      <c r="L74" s="2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</row>
    <row r="75" spans="1:166" s="13" customFormat="1" ht="42" customHeight="1" x14ac:dyDescent="0.25">
      <c r="A75" s="14" t="s">
        <v>100</v>
      </c>
      <c r="B75" s="1"/>
      <c r="C75" s="24" t="s">
        <v>32</v>
      </c>
      <c r="D75" s="3">
        <v>199950</v>
      </c>
      <c r="E75" s="17">
        <v>44068</v>
      </c>
      <c r="F75" s="2"/>
      <c r="G75" s="25">
        <v>44085</v>
      </c>
      <c r="H75" s="33">
        <v>1</v>
      </c>
      <c r="I75" s="16">
        <f t="shared" si="2"/>
        <v>199950</v>
      </c>
      <c r="J75" s="2"/>
      <c r="K75" s="5"/>
      <c r="L75" s="2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</row>
    <row r="76" spans="1:166" s="13" customFormat="1" ht="42" customHeight="1" x14ac:dyDescent="0.25">
      <c r="A76" s="14" t="s">
        <v>98</v>
      </c>
      <c r="B76" s="1"/>
      <c r="C76" s="24" t="s">
        <v>24</v>
      </c>
      <c r="D76" s="3">
        <v>199950.1</v>
      </c>
      <c r="E76" s="17">
        <v>44068</v>
      </c>
      <c r="F76" s="2"/>
      <c r="G76" s="25">
        <v>44075</v>
      </c>
      <c r="H76" s="33">
        <v>1</v>
      </c>
      <c r="I76" s="16">
        <f t="shared" si="2"/>
        <v>199950.1</v>
      </c>
      <c r="J76" s="2"/>
      <c r="K76" s="5"/>
      <c r="L76" s="2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</row>
    <row r="77" spans="1:166" s="13" customFormat="1" ht="42" customHeight="1" x14ac:dyDescent="0.25">
      <c r="A77" s="14" t="s">
        <v>99</v>
      </c>
      <c r="B77" s="1"/>
      <c r="C77" s="24" t="s">
        <v>24</v>
      </c>
      <c r="D77" s="3">
        <v>51400</v>
      </c>
      <c r="E77" s="17">
        <v>44180</v>
      </c>
      <c r="F77" s="2"/>
      <c r="G77" s="25">
        <v>44194</v>
      </c>
      <c r="H77" s="33">
        <v>1</v>
      </c>
      <c r="I77" s="16">
        <f t="shared" si="2"/>
        <v>51400</v>
      </c>
      <c r="J77" s="2"/>
      <c r="K77" s="5"/>
      <c r="L77" s="2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</row>
    <row r="78" spans="1:166" s="13" customFormat="1" ht="42" customHeight="1" x14ac:dyDescent="0.25">
      <c r="A78" s="14" t="s">
        <v>97</v>
      </c>
      <c r="B78" s="1"/>
      <c r="C78" s="24" t="s">
        <v>26</v>
      </c>
      <c r="D78" s="3">
        <v>184551.1</v>
      </c>
      <c r="E78" s="17">
        <v>44160</v>
      </c>
      <c r="F78" s="2"/>
      <c r="G78" s="25">
        <v>44179</v>
      </c>
      <c r="H78" s="33">
        <v>1</v>
      </c>
      <c r="I78" s="16">
        <f t="shared" si="2"/>
        <v>184551.1</v>
      </c>
      <c r="J78" s="2"/>
      <c r="K78" s="5"/>
      <c r="L78" s="2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</row>
    <row r="79" spans="1:166" s="13" customFormat="1" ht="42" customHeight="1" x14ac:dyDescent="0.25">
      <c r="A79" s="14" t="s">
        <v>104</v>
      </c>
      <c r="B79" s="1"/>
      <c r="C79" s="24" t="s">
        <v>23</v>
      </c>
      <c r="D79" s="3">
        <f>1199490.48</f>
        <v>1199490.48</v>
      </c>
      <c r="E79" s="17">
        <v>44061</v>
      </c>
      <c r="F79" s="2"/>
      <c r="G79" s="25">
        <v>44188</v>
      </c>
      <c r="H79" s="33">
        <v>1</v>
      </c>
      <c r="I79" s="16">
        <f t="shared" si="2"/>
        <v>1199490.48</v>
      </c>
      <c r="J79" s="2"/>
      <c r="K79" s="5"/>
      <c r="L79" s="2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</row>
    <row r="80" spans="1:166" s="13" customFormat="1" ht="15.75" x14ac:dyDescent="0.25">
      <c r="A80" s="14" t="s">
        <v>110</v>
      </c>
      <c r="B80" s="1"/>
      <c r="C80" s="24"/>
      <c r="D80" s="3">
        <f>SUM(D12:D79)</f>
        <v>9556580.1499999985</v>
      </c>
      <c r="E80" s="25"/>
      <c r="F80" s="2"/>
      <c r="G80" s="2"/>
      <c r="H80" s="33"/>
      <c r="I80" s="16">
        <f t="shared" si="2"/>
        <v>9556580.1499999985</v>
      </c>
      <c r="J80" s="2"/>
      <c r="K80" s="5"/>
      <c r="L80" s="2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</row>
    <row r="81" spans="1:166" x14ac:dyDescent="0.25">
      <c r="D81" s="7"/>
    </row>
    <row r="82" spans="1:166" x14ac:dyDescent="0.25">
      <c r="A82" s="8" t="s">
        <v>9</v>
      </c>
    </row>
    <row r="83" spans="1:166" x14ac:dyDescent="0.25">
      <c r="A83" s="8" t="s">
        <v>10</v>
      </c>
    </row>
    <row r="86" spans="1:166" x14ac:dyDescent="0.25">
      <c r="A86" s="49" t="s">
        <v>11</v>
      </c>
      <c r="B86" s="49"/>
      <c r="C86" s="49"/>
      <c r="E86" s="36"/>
      <c r="F86" s="36"/>
      <c r="G86" s="36"/>
      <c r="H86" s="49" t="s">
        <v>21</v>
      </c>
      <c r="I86" s="49"/>
      <c r="J86" s="49"/>
      <c r="K86" s="49"/>
      <c r="L86" s="34"/>
    </row>
    <row r="87" spans="1:166" s="35" customFormat="1" x14ac:dyDescent="0.25">
      <c r="A87" s="50" t="s">
        <v>12</v>
      </c>
      <c r="B87" s="50"/>
      <c r="C87" s="50"/>
      <c r="D87" s="11"/>
      <c r="H87" s="50" t="s">
        <v>20</v>
      </c>
      <c r="I87" s="50"/>
      <c r="J87" s="50"/>
      <c r="K87" s="5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</row>
    <row r="89" spans="1:166" s="35" customFormat="1" x14ac:dyDescent="0.25">
      <c r="A89" s="12"/>
      <c r="C89" s="22"/>
      <c r="D89" s="9"/>
      <c r="H89" s="31"/>
      <c r="I89" s="9"/>
      <c r="K89" s="1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</row>
    <row r="90" spans="1:166" x14ac:dyDescent="0.25">
      <c r="A90" s="12" t="s">
        <v>39</v>
      </c>
    </row>
  </sheetData>
  <sheetProtection password="C1B6" sheet="1" objects="1" scenarios="1"/>
  <mergeCells count="17">
    <mergeCell ref="L8:L9"/>
    <mergeCell ref="A86:C86"/>
    <mergeCell ref="A87:C87"/>
    <mergeCell ref="H86:K86"/>
    <mergeCell ref="H87:K87"/>
    <mergeCell ref="A3:K3"/>
    <mergeCell ref="A4:K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</mergeCells>
  <pageMargins left="0.31496062992125984" right="0.55118110236220474" top="0" bottom="0.35433070866141736" header="0.31496062992125984" footer="0.31496062992125984"/>
  <pageSetup scale="75" orientation="landscape" horizontalDpi="300" verticalDpi="300" r:id="rId1"/>
  <headerFoot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20% IRA 4th qtr 2020 orig</vt:lpstr>
      <vt:lpstr>'20% IRA 4th qtr 2020 orig'!Print_Titles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MTO Asingan</cp:lastModifiedBy>
  <cp:lastPrinted>2021-02-17T07:48:39Z</cp:lastPrinted>
  <dcterms:created xsi:type="dcterms:W3CDTF">2014-03-05T07:09:00Z</dcterms:created>
  <dcterms:modified xsi:type="dcterms:W3CDTF">2021-02-19T05:07:37Z</dcterms:modified>
</cp:coreProperties>
</file>