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19\4th Quarter\"/>
    </mc:Choice>
  </mc:AlternateContent>
  <bookViews>
    <workbookView xWindow="0" yWindow="0" windowWidth="20490" windowHeight="7755"/>
  </bookViews>
  <sheets>
    <sheet name="20% IRA 4th qtr 2019" sheetId="1" r:id="rId1"/>
  </sheets>
  <definedNames>
    <definedName name="_xlnm.Print_Area" localSheetId="0">'20% IRA 4th qtr 2019'!$A$1:$J$71</definedName>
    <definedName name="_xlnm.Print_Titles" localSheetId="0">'20% IRA 4th qtr 2019'!$1:$9</definedName>
  </definedNames>
  <calcPr calcId="152511"/>
</workbook>
</file>

<file path=xl/calcChain.xml><?xml version="1.0" encoding="utf-8"?>
<calcChain xmlns="http://schemas.openxmlformats.org/spreadsheetml/2006/main">
  <c r="H64" i="1" l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H56" i="1"/>
  <c r="H55" i="1"/>
  <c r="F55" i="1"/>
  <c r="H54" i="1"/>
  <c r="H53" i="1"/>
  <c r="H52" i="1"/>
  <c r="H51" i="1"/>
  <c r="H50" i="1"/>
  <c r="D50" i="1"/>
  <c r="H49" i="1"/>
  <c r="H48" i="1"/>
  <c r="D48" i="1"/>
  <c r="H47" i="1"/>
  <c r="H46" i="1"/>
  <c r="F46" i="1"/>
  <c r="H45" i="1"/>
  <c r="H44" i="1"/>
  <c r="H43" i="1"/>
  <c r="H42" i="1"/>
  <c r="H41" i="1"/>
  <c r="H40" i="1"/>
  <c r="H39" i="1"/>
  <c r="H38" i="1"/>
  <c r="H37" i="1"/>
  <c r="H36" i="1"/>
  <c r="H35" i="1"/>
  <c r="H34" i="1"/>
  <c r="D34" i="1"/>
  <c r="H33" i="1"/>
  <c r="H32" i="1"/>
  <c r="H31" i="1"/>
  <c r="H30" i="1"/>
  <c r="H29" i="1"/>
  <c r="H28" i="1"/>
  <c r="H27" i="1"/>
  <c r="H26" i="1"/>
  <c r="F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<sst xmlns="http://schemas.openxmlformats.org/spreadsheetml/2006/main" count="128" uniqueCount="93">
  <si>
    <t>FDP Form 7 - 20% Component of the IRA Utilization</t>
  </si>
  <si>
    <t>20% COMPONENT OF THE IRA UTILIZATION</t>
  </si>
  <si>
    <t>FOR THE4TH QUARTER, CY 2019</t>
  </si>
  <si>
    <t>Pangasinan, Municipality of Asingan</t>
  </si>
  <si>
    <t>Program or Project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</si>
  <si>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</si>
  <si>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</si>
  <si>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</si>
  <si>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</si>
  <si>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</si>
  <si>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</si>
  <si>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</si>
  <si>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</si>
  <si>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</si>
  <si>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</si>
  <si>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SOCIAL DEVELOPMENT</t>
  </si>
  <si>
    <t>Concreting of pathway of the hanging bridge at Zone II Barangay Baro Asingan Pangasinan</t>
  </si>
  <si>
    <t>Baro, Asingan, Pangasinan</t>
  </si>
  <si>
    <t>Construction/Completion of Materials Recovery Facility for the Sangguniang Brgy. Of Bobonan, Asingan, Pangasinan</t>
  </si>
  <si>
    <t>Bobonan, Asingan, Pangasinan</t>
  </si>
  <si>
    <t>Regravelling of Barangay Calepaan, Asingan, Pangasinan</t>
  </si>
  <si>
    <t>Calepaan, Asingan, Pangasinan</t>
  </si>
  <si>
    <t>Improvement of Multi-Purpose hall at Brgy. Calepaan Asingan Pangasinan</t>
  </si>
  <si>
    <t>Concreting of Road Shoulder at Zone 5, Barangay Ariston East, Asingan, Pangasinan</t>
  </si>
  <si>
    <t>Ariston East, Asingan, Pangasinan</t>
  </si>
  <si>
    <t>Concreting of road shoulder at Zone 2 of Brgy. Ariston East Asingan Pangasinan</t>
  </si>
  <si>
    <t>2019 Municipal Tourism Month on September 26-27, 2019</t>
  </si>
  <si>
    <t>Asingan</t>
  </si>
  <si>
    <t>10 sets of trash bin used at Municipality of Asingan</t>
  </si>
  <si>
    <t>Roofing and Tiling of Multi-purpose Hall/ Evacuation Center at Brgy. Coldit, Asingan Pangasinan</t>
  </si>
  <si>
    <t>Coldit, Asingan, Pangasinan</t>
  </si>
  <si>
    <t>Enhancement of Two (2) PWD Friendly Comfort Rooms at multi- Purpose Hall of barangay Dupac, Asingan Pangasinan</t>
  </si>
  <si>
    <t>Dupac, Asingan, Pangasinan</t>
  </si>
  <si>
    <t>Construction of CHB Lined Canal at Brgy. Palaris, Asingan Pangasinan</t>
  </si>
  <si>
    <t>Palaris, Asingan, Pangasinan</t>
  </si>
  <si>
    <t>Construction of ceiling of stage of the barangay Social hall of San Vicente East, Asingan, Pangasinan</t>
  </si>
  <si>
    <t>San Vicente East, Asingan, Pangasinan</t>
  </si>
  <si>
    <t>Regravelling of Farm to Market Road at Zone 7 of Brgy. Macalong, Asingan, Pangasinan</t>
  </si>
  <si>
    <t>Macalong, Asingan, Pangasinan</t>
  </si>
  <si>
    <t>for the repair/ rehabilitation of Multi-purpose hall at Brgy. Coldit,, Asingan Pangasinan</t>
  </si>
  <si>
    <t>Construction of Multi Purpose Hall @ Brgy. San Vicente East, Asingan, Pangasinan</t>
  </si>
  <si>
    <t>Regravelling of Farm to Market Road at Sitio Mangar-Aroan of Brgy. San Vicente West, Asingan Pangasinan</t>
  </si>
  <si>
    <t>San Vicente West, Asingan, Pangasinan</t>
  </si>
  <si>
    <t>construction of material recovery facility (MRF) at Brgy. Coldit Asingan Pangasinan</t>
  </si>
  <si>
    <t>Concreting of Pathwalk at Zone 7, Brgy. Bobonan Asingan Pangasinan</t>
  </si>
  <si>
    <t>To payment of continuation of concreting of feeder road at (PHASE II) sitio Riverside Toboy, Asingan Pangasinan</t>
  </si>
  <si>
    <t>Toboy, Asingan, Pangasinan</t>
  </si>
  <si>
    <t>To payment of enhancement of Vice Mayors Office at Asingan Municipal Hall Asingan Pangasinan</t>
  </si>
  <si>
    <t>Concreting of Road Shoulder along Zone 4 of Brgy. Ariston West, Asingan Pangasinan</t>
  </si>
  <si>
    <t>Ariston West, Asingan, Pangasinan</t>
  </si>
  <si>
    <t>To payment of his contract for the Construction of Business One Stop Shop at Asingan Municipal Hall, Asingan Pangasinan</t>
  </si>
  <si>
    <t>installation of Tiles and Main Door of the Multi-Purpose Hall Extension of Barangay Bobonan, Asingan, Pangasinan</t>
  </si>
  <si>
    <t>Concreting of Multi Purpose Pavement at Brgy. San Vicente East, Asingan Pangasinan</t>
  </si>
  <si>
    <t>Continuation of the Construction of CHB Lined Canal at Sitio Capampangan Ariston West, Asingan Pangasinan</t>
  </si>
  <si>
    <t>sand &amp; gravel for the Regravelling at Brgy. Toboy Asingan Pangasinan</t>
  </si>
  <si>
    <t>installation of solar powered streetlights at Brgy. Carosucan Sur Asingan Pangasinan</t>
  </si>
  <si>
    <t>Carosucan Sur, Asingan, Pangasinan</t>
  </si>
  <si>
    <t>materials and labor for the Assembly of Two (2) Jet-Matic Pump at Zone 1 of Brgy. Dupac, Asingan Pangasinan</t>
  </si>
  <si>
    <t>Continuation of Brgy. Hall Covered Court at Carosucan Norte Asingan Pangasinan</t>
  </si>
  <si>
    <t>Carosucan Norte, Asingan, Pangasinan</t>
  </si>
  <si>
    <t>Concreting of road shoulder at Zone II &amp; Zone III Brgy. Dupac Asingan Pangasinan</t>
  </si>
  <si>
    <t>Assembly of 2nd Floor Terrace Grills of Barangay Multi-purpose Hall Bobonan, Asingan Pangasinan</t>
  </si>
  <si>
    <t>Ten truck loads of sand and gravel river mixed for the backfilling of farm to market at barangay Carosucan Sur Asingan Pangasinan</t>
  </si>
  <si>
    <t>Construction of Apartment Type Cemetery Building at Brgy. Macalong Asingan Pangasinan</t>
  </si>
  <si>
    <t>Ambulance to Transport Patients and to be used during Calamity</t>
  </si>
  <si>
    <t>Repair and repainting of Two (2) Sign Boards of MRF at Bantog Asingan Pangasinan</t>
  </si>
  <si>
    <t>Bantog, Asingan, Pangasinan</t>
  </si>
  <si>
    <t>Backfilling of farm-to-market road at Brgy. Carosucan Sur, Asingan Pangasinan</t>
  </si>
  <si>
    <t>Installation of Two (2) jet matic Pump at Municipal Plaza</t>
  </si>
  <si>
    <t>Construction and Repair of Box Culvert along G. Velasco St. Poblacion West, Asingan Pangasinan</t>
  </si>
  <si>
    <t>Poblacion West, Asingan, Pangasinan</t>
  </si>
  <si>
    <t>Continuation of concreting of feeder road at Sitio Centro Toboy</t>
  </si>
  <si>
    <t>Rehabilitation of comfort room beside the multi-purpose and drying pavement at Zone 6, Brgy, Coldit Asingan Pangasinan</t>
  </si>
  <si>
    <t xml:space="preserve"> Installation of CCTV at Public Plaza, Poblacion West  Asingan Pangasinan</t>
  </si>
  <si>
    <t>Installation of tiles and main door at the extension of Multi-Purpose Hall @ Brgy, Bobonan, Asingan Pangasinan</t>
  </si>
  <si>
    <t>Regravelling of farm-to-market at Brgy. Macalong, Asingan, Pang.</t>
  </si>
  <si>
    <t>Installation of Four (4) Sets Spotlights at The Multi- Purpose Hall of Brgy. Bobonan, Asingan, Pangasinan</t>
  </si>
  <si>
    <t>Rehabilitation of lined canal at Brgy. Bobonan, Asingan, Pangasinan</t>
  </si>
  <si>
    <t>Regravelling of Barangay road from zone 1 - VI at Brgy. Coldit Asingan Pangasinan</t>
  </si>
  <si>
    <t>Continuation of the Construction of CHB Lined Canal at Brgy. Coldit, Asingan Pangasinan</t>
  </si>
  <si>
    <t>Expansion of footbridge @ Domanpot Asingan, Pangasinan</t>
  </si>
  <si>
    <t>Domanpot, Asingan</t>
  </si>
  <si>
    <t>Rehabilitation of lined canal at Brgy. Poblacion East, Asingan, Pangasinan</t>
  </si>
  <si>
    <t>Poblacion East, Asingan, Pangasinan</t>
  </si>
  <si>
    <t>Electrical Installation of New School Building @ San Vicente West Integrated School Asingan Pangasinan</t>
  </si>
  <si>
    <t>Continuation of the Construction of Perimeter Fence of Child Development Center Sobol Asingan Pangasinan</t>
  </si>
  <si>
    <t>Sobol, Asingan, Pangasinan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</si>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</sst>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164" fontId="0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164" fontId="0" fillId="0" borderId="1" xfId="1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0" fillId="0" borderId="0" xfId="1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64" fontId="0" fillId="0" borderId="0" xfId="1" applyFont="1" applyFill="1" applyAlignment="1">
      <alignment vertical="center" wrapText="1"/>
    </xf>
    <xf numFmtId="164" fontId="2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73"/>
  <sheetViews>
    <sheetView tabSelected="1" zoomScaleNormal="100" workbookViewId="0">
      <selection activeCell="A5" sqref="A5"/>
    </sheetView>
  </sheetViews>
  <sheetFormatPr defaultRowHeight="15" x14ac:dyDescent="0.25"/>
  <cols>
    <col min="1" max="1" width="40.85546875" style="1" customWidth="1"/>
    <col min="2" max="2" width="23.85546875" style="3" customWidth="1"/>
    <col min="3" max="3" width="15.28515625" style="4" customWidth="1"/>
    <col min="4" max="4" width="13" style="2" customWidth="1"/>
    <col min="5" max="5" width="13" style="2" hidden="1" customWidth="1"/>
    <col min="6" max="7" width="12.7109375" style="2" customWidth="1"/>
    <col min="8" max="8" width="17" style="4" customWidth="1"/>
    <col min="9" max="9" width="13" style="1" customWidth="1"/>
    <col min="10" max="10" width="11.5703125" style="5" customWidth="1"/>
    <col min="11" max="16384" width="9.140625" style="1"/>
  </cols>
  <sheetData>
    <row r="1" spans="1:173" x14ac:dyDescent="0.25">
      <c r="A1" s="1" t="s">
        <v>0</v>
      </c>
    </row>
    <row r="3" spans="1:173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73" x14ac:dyDescent="0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</row>
    <row r="6" spans="1:173" x14ac:dyDescent="0.25">
      <c r="A6" s="1" t="s">
        <v>3</v>
      </c>
    </row>
    <row r="8" spans="1:173" s="7" customFormat="1" ht="33.75" customHeight="1" x14ac:dyDescent="0.25">
      <c r="A8" s="38" t="s">
        <v>4</v>
      </c>
      <c r="B8" s="39" t="s">
        <v>5</v>
      </c>
      <c r="C8" s="41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/>
      <c r="I8" s="38" t="s">
        <v>11</v>
      </c>
      <c r="J8" s="42" t="s">
        <v>12</v>
      </c>
    </row>
    <row r="9" spans="1:173" s="7" customFormat="1" ht="48.75" customHeight="1" x14ac:dyDescent="0.25">
      <c r="A9" s="38"/>
      <c r="B9" s="40"/>
      <c r="C9" s="41"/>
      <c r="D9" s="38"/>
      <c r="E9" s="38"/>
      <c r="F9" s="38"/>
      <c r="G9" s="8" t="s">
        <v>13</v>
      </c>
      <c r="H9" s="9" t="s">
        <v>14</v>
      </c>
      <c r="I9" s="38"/>
      <c r="J9" s="42"/>
    </row>
    <row r="10" spans="1:173" s="17" customFormat="1" x14ac:dyDescent="0.25">
      <c r="A10" s="10" t="s">
        <v>15</v>
      </c>
      <c r="B10" s="12"/>
      <c r="C10" s="13"/>
      <c r="D10" s="14"/>
      <c r="E10" s="14"/>
      <c r="F10" s="14"/>
      <c r="G10" s="15"/>
      <c r="H10" s="13"/>
      <c r="I10" s="11"/>
      <c r="J10" s="16"/>
    </row>
    <row r="11" spans="1:173" s="17" customFormat="1" x14ac:dyDescent="0.25">
      <c r="A11" s="18"/>
      <c r="B11" s="12"/>
      <c r="C11" s="13"/>
      <c r="D11" s="14"/>
      <c r="E11" s="14"/>
      <c r="F11" s="14"/>
      <c r="G11" s="15"/>
      <c r="H11" s="13">
        <f t="shared" ref="H11" si="0">C11</f>
        <v>0</v>
      </c>
      <c r="I11" s="11"/>
      <c r="J11" s="16"/>
    </row>
    <row r="12" spans="1:173" s="17" customFormat="1" ht="57" customHeight="1" x14ac:dyDescent="0.25">
      <c r="A12" s="19" t="s">
        <v>16</v>
      </c>
      <c r="B12" s="21" t="s">
        <v>17</v>
      </c>
      <c r="C12" s="22">
        <v>159161</v>
      </c>
      <c r="D12" s="14">
        <v>43726</v>
      </c>
      <c r="E12" s="23"/>
      <c r="F12" s="23">
        <v>43740</v>
      </c>
      <c r="G12" s="15">
        <v>1</v>
      </c>
      <c r="H12" s="13">
        <f t="shared" ref="H12:H25" si="1">C12</f>
        <v>159161</v>
      </c>
      <c r="I12" s="20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</row>
    <row r="13" spans="1:173" s="17" customFormat="1" ht="51" customHeight="1" x14ac:dyDescent="0.25">
      <c r="A13" s="19" t="s">
        <v>18</v>
      </c>
      <c r="B13" s="21" t="s">
        <v>19</v>
      </c>
      <c r="C13" s="22">
        <v>74368</v>
      </c>
      <c r="D13" s="14">
        <v>43726</v>
      </c>
      <c r="E13" s="23"/>
      <c r="F13" s="23">
        <v>43738</v>
      </c>
      <c r="G13" s="15">
        <v>1</v>
      </c>
      <c r="H13" s="13">
        <f t="shared" si="1"/>
        <v>74368</v>
      </c>
      <c r="I13" s="20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</row>
    <row r="14" spans="1:173" s="17" customFormat="1" ht="49.5" customHeight="1" x14ac:dyDescent="0.25">
      <c r="A14" s="19" t="s">
        <v>20</v>
      </c>
      <c r="B14" s="21" t="s">
        <v>21</v>
      </c>
      <c r="C14" s="22">
        <v>11500</v>
      </c>
      <c r="D14" s="14">
        <v>43727</v>
      </c>
      <c r="E14" s="23"/>
      <c r="F14" s="23">
        <v>43727</v>
      </c>
      <c r="G14" s="15">
        <v>1</v>
      </c>
      <c r="H14" s="13">
        <f t="shared" si="1"/>
        <v>11500</v>
      </c>
      <c r="I14" s="20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</row>
    <row r="15" spans="1:173" s="17" customFormat="1" ht="49.5" customHeight="1" x14ac:dyDescent="0.25">
      <c r="A15" s="19" t="s">
        <v>22</v>
      </c>
      <c r="B15" s="21" t="s">
        <v>21</v>
      </c>
      <c r="C15" s="22">
        <v>99819</v>
      </c>
      <c r="D15" s="14">
        <v>43732</v>
      </c>
      <c r="E15" s="23"/>
      <c r="F15" s="14">
        <v>43742</v>
      </c>
      <c r="G15" s="15">
        <v>1</v>
      </c>
      <c r="H15" s="13">
        <f t="shared" si="1"/>
        <v>99819</v>
      </c>
      <c r="I15" s="20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</row>
    <row r="16" spans="1:173" s="25" customFormat="1" ht="45" customHeight="1" x14ac:dyDescent="0.25">
      <c r="A16" s="18" t="s">
        <v>23</v>
      </c>
      <c r="B16" s="12" t="s">
        <v>24</v>
      </c>
      <c r="C16" s="13">
        <v>49913</v>
      </c>
      <c r="D16" s="14">
        <v>43733</v>
      </c>
      <c r="E16" s="14"/>
      <c r="F16" s="14">
        <v>43738</v>
      </c>
      <c r="G16" s="15">
        <v>1</v>
      </c>
      <c r="H16" s="13">
        <f t="shared" si="1"/>
        <v>49913</v>
      </c>
      <c r="I16" s="11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</row>
    <row r="17" spans="1:173" s="25" customFormat="1" ht="51.75" customHeight="1" x14ac:dyDescent="0.25">
      <c r="A17" s="19" t="s">
        <v>25</v>
      </c>
      <c r="B17" s="21" t="s">
        <v>24</v>
      </c>
      <c r="C17" s="22">
        <v>49836</v>
      </c>
      <c r="D17" s="14">
        <v>43733</v>
      </c>
      <c r="E17" s="23"/>
      <c r="F17" s="14">
        <v>43742</v>
      </c>
      <c r="G17" s="15">
        <v>1</v>
      </c>
      <c r="H17" s="13">
        <f t="shared" si="1"/>
        <v>49836</v>
      </c>
      <c r="I17" s="20"/>
      <c r="J17" s="24"/>
    </row>
    <row r="18" spans="1:173" s="25" customFormat="1" ht="55.5" customHeight="1" x14ac:dyDescent="0.25">
      <c r="A18" s="18" t="s">
        <v>26</v>
      </c>
      <c r="B18" s="12" t="s">
        <v>27</v>
      </c>
      <c r="C18" s="13">
        <v>9600</v>
      </c>
      <c r="D18" s="14">
        <v>43733</v>
      </c>
      <c r="E18" s="14"/>
      <c r="F18" s="14">
        <v>43735</v>
      </c>
      <c r="G18" s="15">
        <v>1</v>
      </c>
      <c r="H18" s="13">
        <f t="shared" si="1"/>
        <v>9600</v>
      </c>
      <c r="I18" s="11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</row>
    <row r="19" spans="1:173" s="25" customFormat="1" ht="36" customHeight="1" x14ac:dyDescent="0.25">
      <c r="A19" s="19" t="s">
        <v>28</v>
      </c>
      <c r="B19" s="21" t="s">
        <v>27</v>
      </c>
      <c r="C19" s="22">
        <v>163220</v>
      </c>
      <c r="D19" s="14">
        <v>43733</v>
      </c>
      <c r="E19" s="23"/>
      <c r="F19" s="23">
        <v>43740</v>
      </c>
      <c r="G19" s="15">
        <v>1</v>
      </c>
      <c r="H19" s="13">
        <f t="shared" si="1"/>
        <v>163220</v>
      </c>
      <c r="I19" s="20"/>
      <c r="J19" s="24"/>
    </row>
    <row r="20" spans="1:173" s="25" customFormat="1" ht="45" x14ac:dyDescent="0.25">
      <c r="A20" s="19" t="s">
        <v>29</v>
      </c>
      <c r="B20" s="26" t="s">
        <v>30</v>
      </c>
      <c r="C20" s="22">
        <v>199750</v>
      </c>
      <c r="D20" s="14">
        <v>43733</v>
      </c>
      <c r="E20" s="23"/>
      <c r="F20" s="14">
        <v>43752</v>
      </c>
      <c r="G20" s="15">
        <v>1</v>
      </c>
      <c r="H20" s="13">
        <f t="shared" si="1"/>
        <v>199750</v>
      </c>
      <c r="I20" s="20"/>
      <c r="J20" s="24"/>
    </row>
    <row r="21" spans="1:173" s="25" customFormat="1" ht="51.75" customHeight="1" x14ac:dyDescent="0.25">
      <c r="A21" s="19" t="s">
        <v>31</v>
      </c>
      <c r="B21" s="26" t="s">
        <v>32</v>
      </c>
      <c r="C21" s="22">
        <v>99842.5</v>
      </c>
      <c r="D21" s="14">
        <v>43733</v>
      </c>
      <c r="E21" s="23"/>
      <c r="F21" s="14">
        <v>43762</v>
      </c>
      <c r="G21" s="15">
        <v>1</v>
      </c>
      <c r="H21" s="13">
        <f t="shared" si="1"/>
        <v>99842.5</v>
      </c>
      <c r="I21" s="20"/>
      <c r="J21" s="24"/>
    </row>
    <row r="22" spans="1:173" s="25" customFormat="1" ht="51.75" customHeight="1" x14ac:dyDescent="0.25">
      <c r="A22" s="20" t="s">
        <v>33</v>
      </c>
      <c r="B22" s="26" t="s">
        <v>34</v>
      </c>
      <c r="C22" s="13">
        <v>149812.5</v>
      </c>
      <c r="D22" s="14">
        <v>43733</v>
      </c>
      <c r="E22" s="23"/>
      <c r="F22" s="14">
        <v>43749</v>
      </c>
      <c r="G22" s="15">
        <v>1</v>
      </c>
      <c r="H22" s="13">
        <f t="shared" si="1"/>
        <v>149812.5</v>
      </c>
      <c r="I22" s="20"/>
      <c r="J22" s="24"/>
    </row>
    <row r="23" spans="1:173" s="25" customFormat="1" ht="51.75" customHeight="1" x14ac:dyDescent="0.25">
      <c r="A23" s="19" t="s">
        <v>35</v>
      </c>
      <c r="B23" s="21" t="s">
        <v>36</v>
      </c>
      <c r="C23" s="22">
        <v>99816</v>
      </c>
      <c r="D23" s="14">
        <v>43733</v>
      </c>
      <c r="E23" s="23"/>
      <c r="F23" s="23">
        <v>43742</v>
      </c>
      <c r="G23" s="15">
        <v>1</v>
      </c>
      <c r="H23" s="13">
        <f t="shared" si="1"/>
        <v>99816</v>
      </c>
      <c r="I23" s="20"/>
      <c r="J23" s="24"/>
    </row>
    <row r="24" spans="1:173" s="25" customFormat="1" ht="51.75" customHeight="1" x14ac:dyDescent="0.25">
      <c r="A24" s="18" t="s">
        <v>37</v>
      </c>
      <c r="B24" s="12" t="s">
        <v>38</v>
      </c>
      <c r="C24" s="13">
        <v>78660</v>
      </c>
      <c r="D24" s="14">
        <v>43736</v>
      </c>
      <c r="E24" s="14"/>
      <c r="F24" s="14">
        <v>43738</v>
      </c>
      <c r="G24" s="15">
        <v>1</v>
      </c>
      <c r="H24" s="13">
        <f t="shared" si="1"/>
        <v>78660</v>
      </c>
      <c r="I24" s="11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</row>
    <row r="25" spans="1:173" s="25" customFormat="1" ht="51.75" customHeight="1" x14ac:dyDescent="0.25">
      <c r="A25" s="19" t="s">
        <v>39</v>
      </c>
      <c r="B25" s="21" t="s">
        <v>30</v>
      </c>
      <c r="C25" s="22">
        <v>49865.5</v>
      </c>
      <c r="D25" s="14">
        <v>43740</v>
      </c>
      <c r="E25" s="23"/>
      <c r="F25" s="14">
        <v>43748</v>
      </c>
      <c r="G25" s="15">
        <v>1</v>
      </c>
      <c r="H25" s="13">
        <f t="shared" si="1"/>
        <v>49865.5</v>
      </c>
      <c r="I25" s="20"/>
      <c r="J25" s="24"/>
    </row>
    <row r="26" spans="1:173" s="25" customFormat="1" ht="30" x14ac:dyDescent="0.25">
      <c r="A26" s="18" t="s">
        <v>40</v>
      </c>
      <c r="B26" s="26" t="s">
        <v>36</v>
      </c>
      <c r="C26" s="22">
        <v>2500000</v>
      </c>
      <c r="D26" s="23">
        <v>43745</v>
      </c>
      <c r="E26" s="23"/>
      <c r="F26" s="23">
        <f>D26+145</f>
        <v>43890</v>
      </c>
      <c r="G26" s="15">
        <v>1</v>
      </c>
      <c r="H26" s="13">
        <f>C26-372560.4</f>
        <v>2127439.6</v>
      </c>
      <c r="I26" s="20"/>
      <c r="J26" s="24"/>
    </row>
    <row r="27" spans="1:173" s="25" customFormat="1" ht="45" customHeight="1" x14ac:dyDescent="0.25">
      <c r="A27" s="19" t="s">
        <v>41</v>
      </c>
      <c r="B27" s="21" t="s">
        <v>42</v>
      </c>
      <c r="C27" s="22">
        <v>24949.02</v>
      </c>
      <c r="D27" s="14">
        <v>43746</v>
      </c>
      <c r="E27" s="23"/>
      <c r="F27" s="23">
        <v>43749</v>
      </c>
      <c r="G27" s="15">
        <v>1</v>
      </c>
      <c r="H27" s="13">
        <f t="shared" ref="H27:H64" si="2">C27</f>
        <v>24949.02</v>
      </c>
      <c r="I27" s="20"/>
      <c r="J27" s="24"/>
    </row>
    <row r="28" spans="1:173" s="25" customFormat="1" ht="30" x14ac:dyDescent="0.25">
      <c r="A28" s="19" t="s">
        <v>43</v>
      </c>
      <c r="B28" s="21" t="s">
        <v>30</v>
      </c>
      <c r="C28" s="22">
        <v>74642</v>
      </c>
      <c r="D28" s="14">
        <v>43749</v>
      </c>
      <c r="E28" s="23"/>
      <c r="F28" s="23">
        <v>43777</v>
      </c>
      <c r="G28" s="15">
        <v>1</v>
      </c>
      <c r="H28" s="13">
        <f t="shared" si="2"/>
        <v>74642</v>
      </c>
      <c r="I28" s="20"/>
      <c r="J28" s="24"/>
    </row>
    <row r="29" spans="1:173" s="25" customFormat="1" ht="30" x14ac:dyDescent="0.25">
      <c r="A29" s="18" t="s">
        <v>44</v>
      </c>
      <c r="B29" s="21" t="s">
        <v>19</v>
      </c>
      <c r="C29" s="22">
        <v>99332</v>
      </c>
      <c r="D29" s="23">
        <v>43752</v>
      </c>
      <c r="E29" s="23"/>
      <c r="F29" s="23">
        <v>43763</v>
      </c>
      <c r="G29" s="15">
        <v>1</v>
      </c>
      <c r="H29" s="13">
        <f t="shared" si="2"/>
        <v>99332</v>
      </c>
      <c r="I29" s="20"/>
      <c r="J29" s="24"/>
    </row>
    <row r="30" spans="1:173" s="25" customFormat="1" ht="45" x14ac:dyDescent="0.25">
      <c r="A30" s="18" t="s">
        <v>45</v>
      </c>
      <c r="B30" s="26" t="s">
        <v>46</v>
      </c>
      <c r="C30" s="22">
        <v>50000</v>
      </c>
      <c r="D30" s="23">
        <v>43752</v>
      </c>
      <c r="E30" s="23"/>
      <c r="F30" s="23">
        <v>43755</v>
      </c>
      <c r="G30" s="15">
        <v>1</v>
      </c>
      <c r="H30" s="13">
        <f t="shared" si="2"/>
        <v>50000</v>
      </c>
      <c r="I30" s="20"/>
      <c r="J30" s="24"/>
    </row>
    <row r="31" spans="1:173" s="25" customFormat="1" ht="45" x14ac:dyDescent="0.25">
      <c r="A31" s="18" t="s">
        <v>45</v>
      </c>
      <c r="B31" s="26" t="s">
        <v>46</v>
      </c>
      <c r="C31" s="22">
        <v>29977.56</v>
      </c>
      <c r="D31" s="23">
        <v>43752</v>
      </c>
      <c r="E31" s="23"/>
      <c r="F31" s="23">
        <v>43755</v>
      </c>
      <c r="G31" s="15">
        <v>1</v>
      </c>
      <c r="H31" s="13">
        <f t="shared" si="2"/>
        <v>29977.56</v>
      </c>
      <c r="I31" s="20"/>
      <c r="J31" s="24"/>
    </row>
    <row r="32" spans="1:173" s="25" customFormat="1" ht="54" customHeight="1" x14ac:dyDescent="0.25">
      <c r="A32" s="19" t="s">
        <v>47</v>
      </c>
      <c r="B32" s="21" t="s">
        <v>27</v>
      </c>
      <c r="C32" s="22">
        <v>80000</v>
      </c>
      <c r="D32" s="14">
        <v>43753</v>
      </c>
      <c r="E32" s="23"/>
      <c r="F32" s="23">
        <v>43775</v>
      </c>
      <c r="G32" s="15">
        <v>1</v>
      </c>
      <c r="H32" s="13">
        <f t="shared" si="2"/>
        <v>80000</v>
      </c>
      <c r="I32" s="20"/>
      <c r="J32" s="24"/>
    </row>
    <row r="33" spans="1:10" s="25" customFormat="1" ht="30" x14ac:dyDescent="0.25">
      <c r="A33" s="27" t="s">
        <v>48</v>
      </c>
      <c r="B33" s="21" t="s">
        <v>49</v>
      </c>
      <c r="C33" s="22">
        <v>99864</v>
      </c>
      <c r="D33" s="14">
        <v>43762</v>
      </c>
      <c r="E33" s="23"/>
      <c r="F33" s="23">
        <v>43777</v>
      </c>
      <c r="G33" s="15">
        <v>1</v>
      </c>
      <c r="H33" s="13">
        <f t="shared" si="2"/>
        <v>99864</v>
      </c>
      <c r="I33" s="20"/>
      <c r="J33" s="24"/>
    </row>
    <row r="34" spans="1:10" s="25" customFormat="1" ht="45" x14ac:dyDescent="0.25">
      <c r="A34" s="19" t="s">
        <v>50</v>
      </c>
      <c r="B34" s="21" t="s">
        <v>27</v>
      </c>
      <c r="C34" s="22">
        <v>299538.55</v>
      </c>
      <c r="D34" s="14">
        <f>F34-20</f>
        <v>43763</v>
      </c>
      <c r="E34" s="23"/>
      <c r="F34" s="23">
        <v>43783</v>
      </c>
      <c r="G34" s="15">
        <v>1</v>
      </c>
      <c r="H34" s="13">
        <f t="shared" si="2"/>
        <v>299538.55</v>
      </c>
      <c r="I34" s="20"/>
      <c r="J34" s="24"/>
    </row>
    <row r="35" spans="1:10" s="25" customFormat="1" ht="45" x14ac:dyDescent="0.25">
      <c r="A35" s="27" t="s">
        <v>51</v>
      </c>
      <c r="B35" s="21" t="s">
        <v>19</v>
      </c>
      <c r="C35" s="22">
        <v>19982</v>
      </c>
      <c r="D35" s="14">
        <v>43763</v>
      </c>
      <c r="E35" s="23"/>
      <c r="F35" s="23">
        <v>43766</v>
      </c>
      <c r="G35" s="15">
        <v>1</v>
      </c>
      <c r="H35" s="13">
        <f t="shared" si="2"/>
        <v>19982</v>
      </c>
      <c r="I35" s="20"/>
      <c r="J35" s="24"/>
    </row>
    <row r="36" spans="1:10" s="25" customFormat="1" ht="30" x14ac:dyDescent="0.25">
      <c r="A36" s="28" t="s">
        <v>52</v>
      </c>
      <c r="B36" s="21" t="s">
        <v>36</v>
      </c>
      <c r="C36" s="22">
        <v>129856.3</v>
      </c>
      <c r="D36" s="23">
        <v>43763</v>
      </c>
      <c r="E36" s="23"/>
      <c r="F36" s="23">
        <v>43777</v>
      </c>
      <c r="G36" s="15">
        <v>1</v>
      </c>
      <c r="H36" s="13">
        <f t="shared" si="2"/>
        <v>129856.3</v>
      </c>
      <c r="I36" s="20"/>
      <c r="J36" s="24"/>
    </row>
    <row r="37" spans="1:10" s="25" customFormat="1" ht="45" x14ac:dyDescent="0.25">
      <c r="A37" s="27" t="s">
        <v>53</v>
      </c>
      <c r="B37" s="21" t="s">
        <v>49</v>
      </c>
      <c r="C37" s="22">
        <v>59911</v>
      </c>
      <c r="D37" s="14">
        <v>43766</v>
      </c>
      <c r="E37" s="23"/>
      <c r="F37" s="23">
        <v>43773</v>
      </c>
      <c r="G37" s="15">
        <v>1</v>
      </c>
      <c r="H37" s="13">
        <f t="shared" si="2"/>
        <v>59911</v>
      </c>
      <c r="I37" s="20"/>
      <c r="J37" s="24"/>
    </row>
    <row r="38" spans="1:10" s="25" customFormat="1" ht="45" x14ac:dyDescent="0.25">
      <c r="A38" s="27" t="s">
        <v>53</v>
      </c>
      <c r="B38" s="21" t="s">
        <v>49</v>
      </c>
      <c r="C38" s="22">
        <v>40000</v>
      </c>
      <c r="D38" s="14">
        <v>43766</v>
      </c>
      <c r="E38" s="23"/>
      <c r="F38" s="23">
        <v>43773</v>
      </c>
      <c r="G38" s="15">
        <v>1</v>
      </c>
      <c r="H38" s="13">
        <f t="shared" si="2"/>
        <v>40000</v>
      </c>
      <c r="I38" s="20"/>
      <c r="J38" s="24"/>
    </row>
    <row r="39" spans="1:10" s="25" customFormat="1" ht="53.25" customHeight="1" x14ac:dyDescent="0.25">
      <c r="A39" s="19" t="s">
        <v>54</v>
      </c>
      <c r="B39" s="21" t="s">
        <v>46</v>
      </c>
      <c r="C39" s="22">
        <v>14193.3</v>
      </c>
      <c r="D39" s="14">
        <v>43767</v>
      </c>
      <c r="E39" s="23"/>
      <c r="F39" s="23">
        <v>43774</v>
      </c>
      <c r="G39" s="15">
        <v>1</v>
      </c>
      <c r="H39" s="13">
        <f t="shared" si="2"/>
        <v>14193.3</v>
      </c>
      <c r="I39" s="20"/>
      <c r="J39" s="24"/>
    </row>
    <row r="40" spans="1:10" s="25" customFormat="1" ht="53.25" customHeight="1" x14ac:dyDescent="0.25">
      <c r="A40" s="18" t="s">
        <v>55</v>
      </c>
      <c r="B40" s="21" t="s">
        <v>56</v>
      </c>
      <c r="C40" s="22">
        <v>39910</v>
      </c>
      <c r="D40" s="23">
        <v>43768</v>
      </c>
      <c r="E40" s="23"/>
      <c r="F40" s="23">
        <v>43773</v>
      </c>
      <c r="G40" s="15">
        <v>1</v>
      </c>
      <c r="H40" s="13">
        <f t="shared" si="2"/>
        <v>39910</v>
      </c>
      <c r="I40" s="20"/>
      <c r="J40" s="24"/>
    </row>
    <row r="41" spans="1:10" s="25" customFormat="1" ht="53.25" customHeight="1" x14ac:dyDescent="0.25">
      <c r="A41" s="19" t="s">
        <v>57</v>
      </c>
      <c r="B41" s="21" t="s">
        <v>32</v>
      </c>
      <c r="C41" s="22">
        <v>15890</v>
      </c>
      <c r="D41" s="14">
        <v>43774</v>
      </c>
      <c r="E41" s="23"/>
      <c r="F41" s="23">
        <v>43775</v>
      </c>
      <c r="G41" s="15">
        <v>1</v>
      </c>
      <c r="H41" s="13">
        <f t="shared" si="2"/>
        <v>15890</v>
      </c>
      <c r="I41" s="20"/>
      <c r="J41" s="24"/>
    </row>
    <row r="42" spans="1:10" s="25" customFormat="1" ht="53.25" customHeight="1" x14ac:dyDescent="0.25">
      <c r="A42" s="18" t="s">
        <v>58</v>
      </c>
      <c r="B42" s="21" t="s">
        <v>59</v>
      </c>
      <c r="C42" s="22">
        <v>81920</v>
      </c>
      <c r="D42" s="23">
        <v>43775</v>
      </c>
      <c r="E42" s="23"/>
      <c r="F42" s="23">
        <v>43787</v>
      </c>
      <c r="G42" s="15">
        <v>1</v>
      </c>
      <c r="H42" s="13">
        <f t="shared" si="2"/>
        <v>81920</v>
      </c>
      <c r="I42" s="20"/>
      <c r="J42" s="24"/>
    </row>
    <row r="43" spans="1:10" s="25" customFormat="1" ht="53.25" customHeight="1" x14ac:dyDescent="0.25">
      <c r="A43" s="19" t="s">
        <v>60</v>
      </c>
      <c r="B43" s="21" t="s">
        <v>32</v>
      </c>
      <c r="C43" s="22">
        <v>4388.3999999999996</v>
      </c>
      <c r="D43" s="14">
        <v>43780</v>
      </c>
      <c r="E43" s="14"/>
      <c r="F43" s="14">
        <v>43784</v>
      </c>
      <c r="G43" s="15">
        <v>1</v>
      </c>
      <c r="H43" s="13">
        <f t="shared" si="2"/>
        <v>4388.3999999999996</v>
      </c>
      <c r="I43" s="20"/>
      <c r="J43" s="24"/>
    </row>
    <row r="44" spans="1:10" s="25" customFormat="1" ht="53.25" customHeight="1" x14ac:dyDescent="0.25">
      <c r="A44" s="19" t="s">
        <v>61</v>
      </c>
      <c r="B44" s="21" t="s">
        <v>19</v>
      </c>
      <c r="C44" s="22">
        <v>19900</v>
      </c>
      <c r="D44" s="14">
        <v>43783</v>
      </c>
      <c r="E44" s="23"/>
      <c r="F44" s="23">
        <v>43791</v>
      </c>
      <c r="G44" s="15">
        <v>1</v>
      </c>
      <c r="H44" s="13">
        <f t="shared" si="2"/>
        <v>19900</v>
      </c>
      <c r="I44" s="20"/>
      <c r="J44" s="24"/>
    </row>
    <row r="45" spans="1:10" s="25" customFormat="1" ht="60" x14ac:dyDescent="0.25">
      <c r="A45" s="18" t="s">
        <v>62</v>
      </c>
      <c r="B45" s="26" t="s">
        <v>56</v>
      </c>
      <c r="C45" s="22">
        <v>11900</v>
      </c>
      <c r="D45" s="23">
        <v>43789</v>
      </c>
      <c r="E45" s="23"/>
      <c r="F45" s="23">
        <v>43794</v>
      </c>
      <c r="G45" s="15">
        <v>1</v>
      </c>
      <c r="H45" s="13">
        <f t="shared" si="2"/>
        <v>11900</v>
      </c>
      <c r="I45" s="20"/>
      <c r="J45" s="24"/>
    </row>
    <row r="46" spans="1:10" s="25" customFormat="1" ht="45" x14ac:dyDescent="0.25">
      <c r="A46" s="27" t="s">
        <v>63</v>
      </c>
      <c r="B46" s="21" t="s">
        <v>38</v>
      </c>
      <c r="C46" s="22">
        <v>3998699.22</v>
      </c>
      <c r="D46" s="14">
        <v>43789</v>
      </c>
      <c r="E46" s="23"/>
      <c r="F46" s="23">
        <f>D46+150</f>
        <v>43939</v>
      </c>
      <c r="G46" s="15">
        <v>0.65</v>
      </c>
      <c r="H46" s="13">
        <f t="shared" si="2"/>
        <v>3998699.22</v>
      </c>
      <c r="I46" s="20"/>
      <c r="J46" s="24"/>
    </row>
    <row r="47" spans="1:10" s="25" customFormat="1" ht="30" x14ac:dyDescent="0.25">
      <c r="A47" s="27" t="s">
        <v>64</v>
      </c>
      <c r="B47" s="21" t="s">
        <v>27</v>
      </c>
      <c r="C47" s="22">
        <v>1500000</v>
      </c>
      <c r="D47" s="14">
        <v>43790</v>
      </c>
      <c r="E47" s="23"/>
      <c r="F47" s="23">
        <v>43794</v>
      </c>
      <c r="G47" s="15">
        <v>1</v>
      </c>
      <c r="H47" s="13">
        <f t="shared" si="2"/>
        <v>1500000</v>
      </c>
      <c r="I47" s="20"/>
      <c r="J47" s="24"/>
    </row>
    <row r="48" spans="1:10" s="25" customFormat="1" ht="30" x14ac:dyDescent="0.25">
      <c r="A48" s="27" t="s">
        <v>65</v>
      </c>
      <c r="B48" s="21" t="s">
        <v>66</v>
      </c>
      <c r="C48" s="22">
        <v>4979</v>
      </c>
      <c r="D48" s="14">
        <f>F48-5</f>
        <v>43792</v>
      </c>
      <c r="E48" s="23"/>
      <c r="F48" s="23">
        <v>43797</v>
      </c>
      <c r="G48" s="15">
        <v>1</v>
      </c>
      <c r="H48" s="13">
        <f t="shared" si="2"/>
        <v>4979</v>
      </c>
      <c r="I48" s="20"/>
      <c r="J48" s="24"/>
    </row>
    <row r="49" spans="1:173" s="25" customFormat="1" ht="30" x14ac:dyDescent="0.25">
      <c r="A49" s="28" t="s">
        <v>67</v>
      </c>
      <c r="B49" s="21" t="s">
        <v>56</v>
      </c>
      <c r="C49" s="22">
        <v>23656.65</v>
      </c>
      <c r="D49" s="23">
        <v>43795</v>
      </c>
      <c r="E49" s="23"/>
      <c r="F49" s="23">
        <v>43798</v>
      </c>
      <c r="G49" s="15">
        <v>1</v>
      </c>
      <c r="H49" s="13">
        <f t="shared" si="2"/>
        <v>23656.65</v>
      </c>
      <c r="I49" s="20"/>
      <c r="J49" s="24"/>
    </row>
    <row r="50" spans="1:173" s="25" customFormat="1" ht="30" x14ac:dyDescent="0.25">
      <c r="A50" s="18" t="s">
        <v>68</v>
      </c>
      <c r="B50" s="26" t="s">
        <v>27</v>
      </c>
      <c r="C50" s="22">
        <v>19250</v>
      </c>
      <c r="D50" s="23">
        <f>F50-5</f>
        <v>43797</v>
      </c>
      <c r="E50" s="23"/>
      <c r="F50" s="23">
        <v>43802</v>
      </c>
      <c r="G50" s="15">
        <v>1</v>
      </c>
      <c r="H50" s="13">
        <f t="shared" si="2"/>
        <v>19250</v>
      </c>
      <c r="I50" s="20"/>
      <c r="J50" s="24"/>
    </row>
    <row r="51" spans="1:173" s="25" customFormat="1" ht="45" x14ac:dyDescent="0.25">
      <c r="A51" s="27" t="s">
        <v>69</v>
      </c>
      <c r="B51" s="21" t="s">
        <v>70</v>
      </c>
      <c r="C51" s="22">
        <v>99966</v>
      </c>
      <c r="D51" s="14">
        <v>43797</v>
      </c>
      <c r="E51" s="23"/>
      <c r="F51" s="23">
        <v>43802</v>
      </c>
      <c r="G51" s="15">
        <v>1</v>
      </c>
      <c r="H51" s="13">
        <f t="shared" si="2"/>
        <v>99966</v>
      </c>
      <c r="I51" s="20"/>
      <c r="J51" s="24"/>
    </row>
    <row r="52" spans="1:173" s="25" customFormat="1" ht="30" x14ac:dyDescent="0.25">
      <c r="A52" s="18" t="s">
        <v>71</v>
      </c>
      <c r="B52" s="26" t="s">
        <v>46</v>
      </c>
      <c r="C52" s="22">
        <v>49947.54</v>
      </c>
      <c r="D52" s="23">
        <v>43797</v>
      </c>
      <c r="E52" s="23"/>
      <c r="F52" s="23">
        <v>43804</v>
      </c>
      <c r="G52" s="15">
        <v>1</v>
      </c>
      <c r="H52" s="13">
        <f t="shared" si="2"/>
        <v>49947.54</v>
      </c>
      <c r="I52" s="20"/>
      <c r="J52" s="24"/>
    </row>
    <row r="53" spans="1:173" s="25" customFormat="1" ht="45" x14ac:dyDescent="0.25">
      <c r="A53" s="18" t="s">
        <v>72</v>
      </c>
      <c r="B53" s="26" t="s">
        <v>30</v>
      </c>
      <c r="C53" s="29">
        <v>77511</v>
      </c>
      <c r="D53" s="30">
        <v>43805</v>
      </c>
      <c r="E53" s="31"/>
      <c r="F53" s="30">
        <v>43812</v>
      </c>
      <c r="G53" s="15">
        <v>1</v>
      </c>
      <c r="H53" s="13">
        <f t="shared" si="2"/>
        <v>77511</v>
      </c>
      <c r="I53" s="20"/>
      <c r="J53" s="24"/>
    </row>
    <row r="54" spans="1:173" s="25" customFormat="1" ht="54" customHeight="1" x14ac:dyDescent="0.25">
      <c r="A54" s="18" t="s">
        <v>73</v>
      </c>
      <c r="B54" s="26" t="s">
        <v>70</v>
      </c>
      <c r="C54" s="29">
        <v>398979</v>
      </c>
      <c r="D54" s="30">
        <v>43805</v>
      </c>
      <c r="E54" s="31"/>
      <c r="F54" s="30">
        <v>43805</v>
      </c>
      <c r="G54" s="15">
        <v>1</v>
      </c>
      <c r="H54" s="13">
        <f t="shared" si="2"/>
        <v>398979</v>
      </c>
      <c r="I54" s="20"/>
      <c r="J54" s="24"/>
    </row>
    <row r="55" spans="1:173" s="25" customFormat="1" ht="45" x14ac:dyDescent="0.25">
      <c r="A55" s="19" t="s">
        <v>74</v>
      </c>
      <c r="B55" s="21" t="s">
        <v>19</v>
      </c>
      <c r="C55" s="22">
        <v>19726.68</v>
      </c>
      <c r="D55" s="14">
        <v>43808</v>
      </c>
      <c r="E55" s="23"/>
      <c r="F55" s="14">
        <f>D55+20</f>
        <v>43828</v>
      </c>
      <c r="G55" s="15">
        <v>1</v>
      </c>
      <c r="H55" s="13">
        <f t="shared" si="2"/>
        <v>19726.68</v>
      </c>
      <c r="I55" s="20"/>
      <c r="J55" s="24"/>
    </row>
    <row r="56" spans="1:173" s="25" customFormat="1" ht="30" x14ac:dyDescent="0.25">
      <c r="A56" s="18" t="s">
        <v>75</v>
      </c>
      <c r="B56" s="26" t="s">
        <v>38</v>
      </c>
      <c r="C56" s="22">
        <v>62280</v>
      </c>
      <c r="D56" s="23">
        <v>43810</v>
      </c>
      <c r="E56" s="23"/>
      <c r="F56" s="23">
        <v>43812</v>
      </c>
      <c r="G56" s="15">
        <v>1</v>
      </c>
      <c r="H56" s="13">
        <f t="shared" si="2"/>
        <v>62280</v>
      </c>
      <c r="I56" s="20"/>
      <c r="J56" s="24"/>
    </row>
    <row r="57" spans="1:173" s="25" customFormat="1" ht="45" x14ac:dyDescent="0.25">
      <c r="A57" s="18" t="s">
        <v>76</v>
      </c>
      <c r="B57" s="12" t="s">
        <v>19</v>
      </c>
      <c r="C57" s="13">
        <v>33920</v>
      </c>
      <c r="D57" s="14">
        <v>43827</v>
      </c>
      <c r="E57" s="14"/>
      <c r="F57" s="14">
        <v>44193</v>
      </c>
      <c r="G57" s="15">
        <v>1</v>
      </c>
      <c r="H57" s="13">
        <f t="shared" si="2"/>
        <v>33920</v>
      </c>
      <c r="I57" s="11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</row>
    <row r="58" spans="1:173" s="25" customFormat="1" ht="30" x14ac:dyDescent="0.25">
      <c r="A58" s="18" t="s">
        <v>77</v>
      </c>
      <c r="B58" s="26" t="s">
        <v>19</v>
      </c>
      <c r="C58" s="22">
        <v>49994</v>
      </c>
      <c r="D58" s="14">
        <v>43827</v>
      </c>
      <c r="E58" s="23"/>
      <c r="F58" s="14">
        <f t="shared" ref="F58:F64" si="3">D58+14</f>
        <v>43841</v>
      </c>
      <c r="G58" s="15">
        <v>1</v>
      </c>
      <c r="H58" s="13">
        <f t="shared" si="2"/>
        <v>49994</v>
      </c>
      <c r="I58" s="20"/>
      <c r="J58" s="24"/>
    </row>
    <row r="59" spans="1:173" s="25" customFormat="1" ht="30" x14ac:dyDescent="0.25">
      <c r="A59" s="19" t="s">
        <v>78</v>
      </c>
      <c r="B59" s="21" t="s">
        <v>30</v>
      </c>
      <c r="C59" s="22">
        <v>67841</v>
      </c>
      <c r="D59" s="14">
        <v>43827</v>
      </c>
      <c r="E59" s="23"/>
      <c r="F59" s="14">
        <f t="shared" si="3"/>
        <v>43841</v>
      </c>
      <c r="G59" s="15">
        <v>1</v>
      </c>
      <c r="H59" s="13">
        <f t="shared" si="2"/>
        <v>67841</v>
      </c>
      <c r="I59" s="20"/>
      <c r="J59" s="24"/>
    </row>
    <row r="60" spans="1:173" s="25" customFormat="1" ht="53.25" customHeight="1" x14ac:dyDescent="0.25">
      <c r="A60" s="19" t="s">
        <v>79</v>
      </c>
      <c r="B60" s="21" t="s">
        <v>30</v>
      </c>
      <c r="C60" s="22">
        <v>79849.25</v>
      </c>
      <c r="D60" s="14">
        <v>43827</v>
      </c>
      <c r="E60" s="23"/>
      <c r="F60" s="14">
        <f t="shared" si="3"/>
        <v>43841</v>
      </c>
      <c r="G60" s="15">
        <v>1</v>
      </c>
      <c r="H60" s="13">
        <f t="shared" si="2"/>
        <v>79849.25</v>
      </c>
      <c r="I60" s="20"/>
      <c r="J60" s="24"/>
    </row>
    <row r="61" spans="1:173" s="32" customFormat="1" ht="30" x14ac:dyDescent="0.25">
      <c r="A61" s="19" t="s">
        <v>80</v>
      </c>
      <c r="B61" s="21" t="s">
        <v>81</v>
      </c>
      <c r="C61" s="22">
        <v>129902.6</v>
      </c>
      <c r="D61" s="14">
        <v>43827</v>
      </c>
      <c r="E61" s="23"/>
      <c r="F61" s="14">
        <f t="shared" si="3"/>
        <v>43841</v>
      </c>
      <c r="G61" s="15">
        <v>1</v>
      </c>
      <c r="H61" s="13">
        <f t="shared" si="2"/>
        <v>129902.6</v>
      </c>
      <c r="I61" s="20"/>
      <c r="J61" s="24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</row>
    <row r="62" spans="1:173" s="32" customFormat="1" ht="30" x14ac:dyDescent="0.25">
      <c r="A62" s="18" t="s">
        <v>82</v>
      </c>
      <c r="B62" s="26" t="s">
        <v>83</v>
      </c>
      <c r="C62" s="22">
        <v>99431</v>
      </c>
      <c r="D62" s="14">
        <v>43827</v>
      </c>
      <c r="E62" s="31"/>
      <c r="F62" s="14">
        <f t="shared" si="3"/>
        <v>43841</v>
      </c>
      <c r="G62" s="15">
        <v>1</v>
      </c>
      <c r="H62" s="13">
        <f t="shared" si="2"/>
        <v>99431</v>
      </c>
      <c r="I62" s="20"/>
      <c r="J62" s="24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</row>
    <row r="63" spans="1:173" s="32" customFormat="1" ht="45" x14ac:dyDescent="0.25">
      <c r="A63" s="19" t="s">
        <v>84</v>
      </c>
      <c r="B63" s="21" t="s">
        <v>42</v>
      </c>
      <c r="C63" s="22">
        <v>9975.3799999999992</v>
      </c>
      <c r="D63" s="14">
        <v>43827</v>
      </c>
      <c r="E63" s="23"/>
      <c r="F63" s="14">
        <f t="shared" si="3"/>
        <v>43841</v>
      </c>
      <c r="G63" s="15">
        <v>1</v>
      </c>
      <c r="H63" s="13">
        <f t="shared" si="2"/>
        <v>9975.3799999999992</v>
      </c>
      <c r="I63" s="20"/>
      <c r="J63" s="24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</row>
    <row r="64" spans="1:173" s="32" customFormat="1" ht="45" x14ac:dyDescent="0.25">
      <c r="A64" s="19" t="s">
        <v>85</v>
      </c>
      <c r="B64" s="21" t="s">
        <v>86</v>
      </c>
      <c r="C64" s="22">
        <v>49961</v>
      </c>
      <c r="D64" s="14">
        <v>43827</v>
      </c>
      <c r="E64" s="23"/>
      <c r="F64" s="14">
        <f t="shared" si="3"/>
        <v>43841</v>
      </c>
      <c r="G64" s="15">
        <v>1</v>
      </c>
      <c r="H64" s="13">
        <f t="shared" si="2"/>
        <v>49961</v>
      </c>
      <c r="I64" s="20"/>
      <c r="J64" s="24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</row>
    <row r="65" spans="1:173" x14ac:dyDescent="0.25">
      <c r="C65" s="33"/>
    </row>
    <row r="66" spans="1:173" x14ac:dyDescent="0.25">
      <c r="A66" s="1" t="s">
        <v>87</v>
      </c>
    </row>
    <row r="67" spans="1:173" x14ac:dyDescent="0.25">
      <c r="A67" s="1" t="s">
        <v>88</v>
      </c>
    </row>
    <row r="70" spans="1:173" x14ac:dyDescent="0.25">
      <c r="A70" s="43" t="s">
        <v>89</v>
      </c>
      <c r="B70" s="43"/>
      <c r="D70" s="6"/>
      <c r="E70" s="6"/>
      <c r="F70" s="6"/>
      <c r="G70" s="43" t="s">
        <v>90</v>
      </c>
      <c r="H70" s="43"/>
      <c r="I70" s="43"/>
      <c r="J70" s="43"/>
    </row>
    <row r="71" spans="1:173" s="2" customFormat="1" x14ac:dyDescent="0.25">
      <c r="A71" s="36" t="s">
        <v>91</v>
      </c>
      <c r="B71" s="36"/>
      <c r="C71" s="34"/>
      <c r="G71" s="36" t="s">
        <v>92</v>
      </c>
      <c r="H71" s="36"/>
      <c r="I71" s="36"/>
      <c r="J71" s="3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</row>
    <row r="73" spans="1:173" s="2" customFormat="1" x14ac:dyDescent="0.25">
      <c r="A73" s="35"/>
      <c r="B73" s="3"/>
      <c r="C73" s="4"/>
      <c r="H73" s="4"/>
      <c r="I73" s="1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</row>
  </sheetData>
  <sheetProtection algorithmName="SHA-512" hashValue="VZD6dsLd2HLjCNh5SR27Or1N5fofM1Sm5xZs7PzutTU0nYO3eaa4yEmsL7a0RB9/PoUorSHymyuTwFJMj/yJHA==" saltValue="1nYV39u2jSQGzp+TGYDKbA==" spinCount="100000" sheet="1" objects="1" scenarios="1"/>
  <mergeCells count="15">
    <mergeCell ref="A71:B71"/>
    <mergeCell ref="G71:J71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  <mergeCell ref="A70:B70"/>
    <mergeCell ref="G70:J70"/>
  </mergeCells>
  <pageMargins left="0.3" right="0.56999999999999995" top="0.54" bottom="0.5" header="0.3" footer="0.3"/>
  <pageSetup scale="80" orientation="landscape" horizontalDpi="300" verticalDpi="3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4th qtr 2019</vt:lpstr>
      <vt:lpstr>'20% IRA 4th qtr 2019'!Print_Area</vt:lpstr>
      <vt:lpstr>'20% IRA 4th qtr 2019'!Print_Titles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dcterms:created xsi:type="dcterms:W3CDTF">2020-02-28T07:49:47Z</dcterms:created>
  <dcterms:modified xsi:type="dcterms:W3CDTF">2020-03-03T02:20:06Z</dcterms:modified>
</cp:coreProperties>
</file>