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\2022\2nd Quarter 2022\"/>
    </mc:Choice>
  </mc:AlternateContent>
  <bookViews>
    <workbookView xWindow="0" yWindow="0" windowWidth="28800" windowHeight="11730"/>
  </bookViews>
  <sheets>
    <sheet name="20% IRA 2nd qtr 2022 orig" sheetId="4" r:id="rId1"/>
  </sheets>
  <definedNames>
    <definedName name="_xlnm.Print_Area" localSheetId="0">'20% IRA 2nd qtr 2022 orig'!$A$1:$I$68</definedName>
    <definedName name="_xlnm.Print_Titles" localSheetId="0">'20% IRA 2nd qtr 2022 orig'!$1:$9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4" l="1"/>
  <c r="J12" i="4" l="1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5" i="4"/>
  <c r="J14" i="4"/>
  <c r="J13" i="4"/>
  <c r="F18" i="4"/>
  <c r="I18" i="4"/>
  <c r="F17" i="4"/>
  <c r="I17" i="4"/>
  <c r="J17" i="4" s="1"/>
  <c r="J18" i="4"/>
  <c r="I16" i="4"/>
  <c r="J16" i="4" s="1"/>
  <c r="I11" i="4"/>
  <c r="J11" i="4" s="1"/>
</calcChain>
</file>

<file path=xl/sharedStrings.xml><?xml version="1.0" encoding="utf-8"?>
<sst xmlns="http://schemas.openxmlformats.org/spreadsheetml/2006/main" count="96" uniqueCount="78">
  <si>
    <t>FDP Form 7 - 20% Component of the IRA Utilization</t>
  </si>
  <si>
    <t>20% COMPONENT OF THE IRA UTILIZATION</t>
  </si>
  <si>
    <t>Pangasinan, Municipality of Asingan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</si>
  <si>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</si>
  <si>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</si>
  <si>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</si>
  <si>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</si>
  <si>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</si>
  <si>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</si>
  <si>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</si>
  <si>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</si>
  <si>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</si>
  <si>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</si>
  <si>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</si>
  <si>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</si>
  <si>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</si>
  <si>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</si>
  <si>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</si>
  <si>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</si>
  <si>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</si>
  <si>
    <t>Engineering's Office</t>
  </si>
  <si>
    <t>Continuation for the construction of Farmer's Village Facilities(CR,Bridge,Pergola,etc) Macalong, Asingan</t>
  </si>
  <si>
    <t>FOR THE 2ND QUARTER, CY 2022</t>
  </si>
  <si>
    <t>To reimbursed the payment of solid waste tipping dated 2/25/2022,4/8/2022,4/27/2022,4/29/2022 - PO Date: 2/25/2022</t>
  </si>
  <si>
    <t>To reimbursed the payment of solid waste tipping dated 5/6/2022, 5/11/2022 - PO Date:5/6/22</t>
  </si>
  <si>
    <t>To payment of tipping fee for this MUNICIPALITY OF ASINGAN - JO Date: 05/27/2022</t>
  </si>
  <si>
    <t>To payment for the Construction of Material Recovery Facility (MRF) at San Vicente East, Asingan, Pangasinan - PO: 03/16/2022 SWA: 03/21/2022</t>
  </si>
  <si>
    <t>To payment for the Construction of Perimeter Fence at Baragay Sobol, Asingan, Pangasinan - PO Date: 03/01/2022 SWA: 03/16/2022 (100%)</t>
  </si>
  <si>
    <t>To payment for the purchase of 6 units Solar Streetlights at Barangay Ariston West, Barangay Calepaan,and Barangay Carosucan Norte, Asingan, Pangasinan- PO Date: 6/3/22 Cert. of Acceptance: 6/13/22</t>
  </si>
  <si>
    <t>To payment for the construction of Canal Lining at Zone 3, Barangay Dupac, Asingan, Pangasinan- PO Date: 06/07/2022 SWA:06/21/2022(100%)</t>
  </si>
  <si>
    <t>To payment for the Continuation of the Concreting of Feeder Road at Sitio Centro, Brgy. Toboy, Asingan, Pangasinan - PO: 3/7/2022 SWA: 03/16/2022 (100%) RD: 0113-05-02-10010</t>
  </si>
  <si>
    <t>To payment for the Installation of Solar Streetlights at Brgy. Coldit, Asingan, Pangasinan- PO: 03/7/2022 SWA: 3/17/2022 (100%)</t>
  </si>
  <si>
    <t>To payment for the Installation of Solar Streetlights at Brgy. Dupac, Asingan, Pangasinan- PO: 03/15/2022 SWA: 3/21/2022 (100%)</t>
  </si>
  <si>
    <t>To payment for the Installation for Solar Streetlights at Brgy. Palaris, Asingan, Pangasinan - PO Date: 3/25/2022 SWA:4/1/2022(100%)</t>
  </si>
  <si>
    <t>To payment for the Concreting of Feeder Road at Sitio Libtong West, Brgy. Toboy, Asingan, Pangasinan - PO: 3/7/2022 SWA: 03/16/2022 (100%) RD: 0113050210021</t>
  </si>
  <si>
    <t>To payment for the Concreting of Feeder Road at Sitio Hacienda II, Brgy. Toboy, Asingan, Pangasinan - PO: 3/7/2022 SWA: 03/16/2022 (100%) RD: 0113050210005</t>
  </si>
  <si>
    <t>To payment for the Concreting of Feeder Road at Sitio Centro, Brgy. Toboy, Asingan, Pangasinan - PO: 3/7/2022 SWA: 03/16/2022 (100%) RD: 0113050210011</t>
  </si>
  <si>
    <t>To payment of the concreting of road shoulder along the road of Barangay San Vicente West, Asingan, Pangasinan Road ID:0113050190001 - PO Date: 3/23/22 SWA: 03/30/22 (100%)</t>
  </si>
  <si>
    <t>To payment of concreting of farm to market road along Zone 1-4 at Barangay Palaris, Asingan, Pangasinan Road ID: 0113050160008 - PO date: 03/24/2022 SWA: 04/04/2022(100%)</t>
  </si>
  <si>
    <t>To payment for the purchase of 6 units of solar streetlights at Barangay Toboy and Barangay Ariston East, Asingan, Pangasinan - PO Date: 06/03/2022 Cert. of Accepatance: 06/03/2022</t>
  </si>
  <si>
    <t>To payment for the Continuation of the Concreting of Road Shoulder at Zone 4 and Zone 5 of Brgy. Bobonan, Asingan, Pangasinan -RD: 0113050070005 PO: 3/7/2022 SWA: 03/18/2022 (100%)</t>
  </si>
  <si>
    <t>To payment for the concreting of road shoulder at Zone 1 Barangay Bobonan, Asingan, Pangasinan - RD ID: 011300070001 PO Date: 6/2/2022 SWA: 6/6/2022 (100%)</t>
  </si>
  <si>
    <t>To payment for the Installation of Solar Streetlights at Sitio Pannagidan, Brgy. Baro, Asingan, Pangasinan- PO Date: 5/23/2022 SWA: 06/06/2022(100%)</t>
  </si>
  <si>
    <t>To partial payment of his Contract for the Contruction of Bahay Silangan at Asingan, Pangasinan - NTP:6/9/2022 SWA: 6/20/2022(50.13%) CP: 999807.87</t>
  </si>
  <si>
    <t>To payment of 2 units fiber glass extension ladder for use at Office warehouse and maintenance personnel - PO Date: 4/21/2022</t>
  </si>
  <si>
    <t>Payment for the rewiring materials for the MATERIAL RECOVERY FACILITY in this Municipality of Asingan, Pangasinan</t>
  </si>
  <si>
    <t>To payment of 6 units cement buggy use for  collection waste within the Vicinity of Municipal Plaza</t>
  </si>
  <si>
    <t>Payment for the Construction of Auditorium Backstage Extension in this Municipality of Asingan, Pangasinan- PO Date: 2/3/2022 SWA: 2/17/2022</t>
  </si>
  <si>
    <t>Payment for the Fabrication and Installation of Stainless Handrails for PWD's at MSWD and Women Center Building in this Municipality of Asingan, Pangasinan - PO Date: 4/19/2022 SWA: 4/26/2022</t>
  </si>
  <si>
    <t>To payment for the concreting of Farm to Market road at Barangay Baro-Dumaquit, Asingan, Pangasinan - RD ID: 0113050130007 PO Date: 2/15/2022 SWA: 3/1/2022 (100%)</t>
  </si>
  <si>
    <t>To payment for the Concreting of Farm to Market Road at Toboy Bagong Baryo, Asingan, Pangasinan -RD ID: 0113050210002 PO Date:2/15/2022 SWA: 03/01/2022(100%)</t>
  </si>
  <si>
    <t>To payment for the Continuation of the Concreting of Gym (MFASSCC), Asingan, Pangasinan - PO Date: 02/15/2022 SWA: 03/02/2022(100%)</t>
  </si>
  <si>
    <t xml:space="preserve"> 6/2/2022 </t>
  </si>
  <si>
    <t>Asingan, Pangasinan</t>
  </si>
  <si>
    <t>Bobonan, Asingan, Pangasinan</t>
  </si>
  <si>
    <t>Coldit, Asingan, Pangasinan</t>
  </si>
  <si>
    <t>Domanpot, Asingan, Pangasinan</t>
  </si>
  <si>
    <t>San Vicente East, Asingan, Pangasinan</t>
  </si>
  <si>
    <t>Sobol, Asingan, Pangasinan</t>
  </si>
  <si>
    <t>Calepaan, Asingan, Pangasinan</t>
  </si>
  <si>
    <t>Dupac , Asingan, Pangasinan</t>
  </si>
  <si>
    <t>Toboy, Asingan, Pangasinan</t>
  </si>
  <si>
    <t>Palaris, Asingan, Pangasinan</t>
  </si>
  <si>
    <t>San Vicente West, Asingan, Pangasinan</t>
  </si>
  <si>
    <t>Ariston East, Asingan, Pangasinan</t>
  </si>
  <si>
    <t>Baro, Asingan, Pangasinan</t>
  </si>
  <si>
    <t>Baro - Dumaquit, Asingan, Pangasinan</t>
  </si>
  <si>
    <t>Poblacion West, Asingan, Pangasinan</t>
  </si>
  <si>
    <t>Poblacion East, Asingan, Pangasinan</t>
  </si>
  <si>
    <t>Bobonan, Asingan Pangasinan</t>
  </si>
  <si>
    <t>Coldit, Asingan Pangasinan</t>
  </si>
  <si>
    <t>Contract for Continuation of Construction of Coldit-San Vicente West Local Access Road at Coldit, Asingan NTP: 01/31/2022 SWA:03/07/2022 (100%) RD ID: 0113050120004 CP:2999649.44</t>
  </si>
  <si>
    <t>Contract for Continuation of Contruction of Ciriaco Altura Farm to Market Road at Domanpot, Asingan, Pangasinan - NTP:01/31/2022 SWA: 2/24/2022(100.%) CP:1999646.58</t>
  </si>
  <si>
    <t>Contract for Continuation of Contruction of Don Luis Butao Farm to Market Road at Domanpot, Asingan, Pangasinan - NTP:01/31/2022 SWA: 2/25/2022(100.%) CP: 999573.55</t>
  </si>
  <si>
    <t>Contract for the Contruction of Multi-Purpose Hall at Poblacion East, Asingan, Pangasinan - NTP:1/31/2022 SWA: 6/8/2022(70.36%) CP: 2499573.42</t>
  </si>
  <si>
    <t>Contract for the Construction of Multi-Purpose Hall at Poblacion West, Asingan, Pangasinan - PO Date: 01/31/2022 SWA: 06/20/2022(85.07%) CP: 2499677.86</t>
  </si>
  <si>
    <t>Contract for the Widening of Bobonan Zone 7 Farm to Market Road at Bobonan, Asingan - NTP Date: 01/31/2022  SWA: 03/17/2022 (100%) RD ID: 0113050070005 CP: 999682.58</t>
  </si>
  <si>
    <t>Contract for Installation of Solar Streetlights at Calepaan, Asingan, Pangasinan - NTP:01/31/2022 SWA: 03/02/2022(100.%) CP: 999753.68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</si>
</sst>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2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6"/>
    <cellStyle name="Comma 6" xfId="3"/>
    <cellStyle name="Normal" xfId="0" builtinId="0"/>
    <cellStyle name="Normal 2 2" xfId="4"/>
    <cellStyle name="Normal 4" xfId="5"/>
    <cellStyle name="Normal 6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FG71"/>
  <sheetViews>
    <sheetView tabSelected="1" topLeftCell="A39" zoomScaleNormal="100" workbookViewId="0">
      <selection activeCell="D49" sqref="D49"/>
    </sheetView>
  </sheetViews>
  <sheetFormatPr defaultRowHeight="15" x14ac:dyDescent="0.25"/>
  <cols>
    <col min="1" max="1" width="56.28515625" style="1" customWidth="1"/>
    <col min="2" max="2" width="8.7109375" style="32" hidden="1" customWidth="1"/>
    <col min="3" max="3" width="22.85546875" style="2" customWidth="1"/>
    <col min="4" max="4" width="14.42578125" style="3" customWidth="1"/>
    <col min="5" max="5" width="12.140625" style="32" customWidth="1"/>
    <col min="6" max="6" width="9.85546875" style="25" customWidth="1"/>
    <col min="7" max="7" width="19.140625" style="32" customWidth="1"/>
    <col min="8" max="8" width="17.7109375" style="32" customWidth="1"/>
    <col min="9" max="9" width="13.7109375" style="3" customWidth="1"/>
    <col min="10" max="10" width="14.7109375" style="1" hidden="1" customWidth="1"/>
    <col min="11" max="16384" width="9.140625" style="1"/>
  </cols>
  <sheetData>
    <row r="1" spans="1:163" x14ac:dyDescent="0.25">
      <c r="A1" s="1" t="s">
        <v>0</v>
      </c>
    </row>
    <row r="3" spans="1:163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63" x14ac:dyDescent="0.25">
      <c r="A4" s="41" t="s">
        <v>22</v>
      </c>
      <c r="B4" s="41"/>
      <c r="C4" s="41"/>
      <c r="D4" s="41"/>
      <c r="E4" s="41"/>
      <c r="F4" s="41"/>
      <c r="G4" s="41"/>
      <c r="H4" s="41"/>
      <c r="I4" s="41"/>
    </row>
    <row r="6" spans="1:163" x14ac:dyDescent="0.25">
      <c r="A6" s="1" t="s">
        <v>2</v>
      </c>
    </row>
    <row r="8" spans="1:163" s="4" customFormat="1" ht="33.75" customHeight="1" x14ac:dyDescent="0.25">
      <c r="A8" s="42" t="s">
        <v>3</v>
      </c>
      <c r="B8" s="42" t="s">
        <v>4</v>
      </c>
      <c r="C8" s="43" t="s">
        <v>5</v>
      </c>
      <c r="D8" s="45" t="s">
        <v>6</v>
      </c>
      <c r="E8" s="42" t="s">
        <v>7</v>
      </c>
      <c r="F8" s="46" t="s">
        <v>8</v>
      </c>
      <c r="G8" s="47" t="s">
        <v>9</v>
      </c>
      <c r="H8" s="42" t="s">
        <v>10</v>
      </c>
      <c r="I8" s="42"/>
    </row>
    <row r="9" spans="1:163" s="4" customFormat="1" ht="48.75" customHeight="1" x14ac:dyDescent="0.25">
      <c r="A9" s="42"/>
      <c r="B9" s="42"/>
      <c r="C9" s="44"/>
      <c r="D9" s="45"/>
      <c r="E9" s="42"/>
      <c r="F9" s="46"/>
      <c r="G9" s="48"/>
      <c r="H9" s="34" t="s">
        <v>11</v>
      </c>
      <c r="I9" s="35" t="s">
        <v>12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163" s="11" customFormat="1" x14ac:dyDescent="0.25">
      <c r="A10" s="5" t="s">
        <v>13</v>
      </c>
      <c r="C10" s="7"/>
      <c r="D10" s="8"/>
      <c r="E10" s="9"/>
      <c r="F10" s="26"/>
      <c r="G10" s="9"/>
      <c r="H10" s="10"/>
      <c r="I10" s="8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163" s="11" customFormat="1" ht="45" x14ac:dyDescent="0.25">
      <c r="A11" s="12" t="s">
        <v>76</v>
      </c>
      <c r="B11" s="13"/>
      <c r="C11" s="17" t="s">
        <v>69</v>
      </c>
      <c r="D11" s="15">
        <v>999682.58</v>
      </c>
      <c r="E11" s="18">
        <v>44592</v>
      </c>
      <c r="F11" s="27">
        <v>45</v>
      </c>
      <c r="G11" s="18">
        <v>44637</v>
      </c>
      <c r="H11" s="10">
        <v>1</v>
      </c>
      <c r="I11" s="8">
        <f>749761.93+149952.39</f>
        <v>899714.32000000007</v>
      </c>
      <c r="J11" s="36">
        <f t="shared" ref="J11:J15" si="0">D11-I11</f>
        <v>99968.259999999893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</row>
    <row r="12" spans="1:163" s="19" customFormat="1" ht="52.5" customHeight="1" x14ac:dyDescent="0.25">
      <c r="A12" s="12" t="s">
        <v>77</v>
      </c>
      <c r="B12" s="13"/>
      <c r="C12" s="17" t="s">
        <v>59</v>
      </c>
      <c r="D12" s="15">
        <v>999753.68</v>
      </c>
      <c r="E12" s="18">
        <v>44592</v>
      </c>
      <c r="F12" s="27">
        <v>45</v>
      </c>
      <c r="G12" s="18">
        <v>44622</v>
      </c>
      <c r="H12" s="10">
        <v>1</v>
      </c>
      <c r="I12" s="15">
        <v>999753.68</v>
      </c>
      <c r="J12" s="36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163" s="20" customFormat="1" ht="42.75" customHeight="1" x14ac:dyDescent="0.25">
      <c r="A13" s="12" t="s">
        <v>71</v>
      </c>
      <c r="B13" s="13"/>
      <c r="C13" s="17" t="s">
        <v>70</v>
      </c>
      <c r="D13" s="15">
        <v>2999649.44</v>
      </c>
      <c r="E13" s="18">
        <v>44592</v>
      </c>
      <c r="F13" s="26">
        <v>35</v>
      </c>
      <c r="G13" s="18">
        <v>44627</v>
      </c>
      <c r="H13" s="10">
        <v>1</v>
      </c>
      <c r="I13" s="8">
        <v>2999649.44</v>
      </c>
      <c r="J13" s="36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</row>
    <row r="14" spans="1:163" s="20" customFormat="1" ht="45" x14ac:dyDescent="0.25">
      <c r="A14" s="12" t="s">
        <v>72</v>
      </c>
      <c r="B14" s="13"/>
      <c r="C14" s="17" t="s">
        <v>56</v>
      </c>
      <c r="D14" s="15">
        <v>1999646.58</v>
      </c>
      <c r="E14" s="18">
        <v>44592</v>
      </c>
      <c r="F14" s="27">
        <v>25</v>
      </c>
      <c r="G14" s="18">
        <v>44616</v>
      </c>
      <c r="H14" s="10">
        <v>1</v>
      </c>
      <c r="I14" s="8">
        <v>1999646.58</v>
      </c>
      <c r="J14" s="36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</row>
    <row r="15" spans="1:163" s="20" customFormat="1" ht="45" x14ac:dyDescent="0.25">
      <c r="A15" s="12" t="s">
        <v>73</v>
      </c>
      <c r="B15" s="13"/>
      <c r="C15" s="17" t="s">
        <v>56</v>
      </c>
      <c r="D15" s="15">
        <v>999573.55</v>
      </c>
      <c r="E15" s="18">
        <v>44592</v>
      </c>
      <c r="F15" s="27">
        <v>25</v>
      </c>
      <c r="G15" s="18">
        <v>44617</v>
      </c>
      <c r="H15" s="10">
        <v>1</v>
      </c>
      <c r="I15" s="8">
        <v>999573.55</v>
      </c>
      <c r="J15" s="36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</row>
    <row r="16" spans="1:163" s="20" customFormat="1" ht="49.5" customHeight="1" x14ac:dyDescent="0.25">
      <c r="A16" s="12" t="s">
        <v>21</v>
      </c>
      <c r="B16" s="13"/>
      <c r="C16" s="14" t="s">
        <v>20</v>
      </c>
      <c r="D16" s="15">
        <v>999734.79</v>
      </c>
      <c r="E16" s="18">
        <v>44592</v>
      </c>
      <c r="F16" s="27">
        <v>35</v>
      </c>
      <c r="G16" s="18">
        <v>44627</v>
      </c>
      <c r="H16" s="10">
        <v>1</v>
      </c>
      <c r="I16" s="8">
        <f>149960.22+551492.23</f>
        <v>701452.45</v>
      </c>
      <c r="J16" s="36">
        <f>D16-I16</f>
        <v>298282.34000000008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</row>
    <row r="17" spans="1:163" s="20" customFormat="1" ht="45" x14ac:dyDescent="0.25">
      <c r="A17" s="12" t="s">
        <v>74</v>
      </c>
      <c r="B17" s="13"/>
      <c r="C17" s="17" t="s">
        <v>68</v>
      </c>
      <c r="D17" s="15">
        <v>2499573.42</v>
      </c>
      <c r="E17" s="18">
        <v>44592</v>
      </c>
      <c r="F17" s="27">
        <f>120+60</f>
        <v>180</v>
      </c>
      <c r="G17" s="18">
        <v>44720</v>
      </c>
      <c r="H17" s="37">
        <v>0.7036</v>
      </c>
      <c r="I17" s="8">
        <f>1383718.74+374936.01</f>
        <v>1758654.75</v>
      </c>
      <c r="J17" s="36">
        <f>D17-I17</f>
        <v>740918.66999999993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</row>
    <row r="18" spans="1:163" s="20" customFormat="1" ht="43.5" customHeight="1" x14ac:dyDescent="0.25">
      <c r="A18" s="12" t="s">
        <v>75</v>
      </c>
      <c r="B18" s="13"/>
      <c r="C18" s="17" t="s">
        <v>67</v>
      </c>
      <c r="D18" s="15">
        <v>2499677.86</v>
      </c>
      <c r="E18" s="18">
        <v>44592</v>
      </c>
      <c r="F18" s="27">
        <f>120+60</f>
        <v>180</v>
      </c>
      <c r="G18" s="18">
        <v>44732</v>
      </c>
      <c r="H18" s="37">
        <v>0.85070000000000001</v>
      </c>
      <c r="I18" s="8">
        <f>532716.93+374951.68+1218710.67</f>
        <v>2126379.2800000003</v>
      </c>
      <c r="J18" s="36">
        <f>D18-I18</f>
        <v>373298.57999999961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</row>
    <row r="19" spans="1:163" s="20" customFormat="1" ht="45" x14ac:dyDescent="0.25">
      <c r="A19" s="12" t="s">
        <v>47</v>
      </c>
      <c r="B19" s="13"/>
      <c r="C19" s="17" t="s">
        <v>53</v>
      </c>
      <c r="D19" s="15">
        <v>199904.4</v>
      </c>
      <c r="E19" s="18">
        <v>44595</v>
      </c>
      <c r="F19" s="27">
        <v>20</v>
      </c>
      <c r="G19" s="18">
        <v>44609</v>
      </c>
      <c r="H19" s="10">
        <v>1</v>
      </c>
      <c r="I19" s="8">
        <v>199904.4</v>
      </c>
      <c r="J19" s="36">
        <f t="shared" ref="J19:J47" si="1">D19-I19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</row>
    <row r="20" spans="1:163" s="20" customFormat="1" ht="45" x14ac:dyDescent="0.25">
      <c r="A20" s="12" t="s">
        <v>51</v>
      </c>
      <c r="B20" s="13"/>
      <c r="C20" s="17" t="s">
        <v>53</v>
      </c>
      <c r="D20" s="15">
        <v>199930.66</v>
      </c>
      <c r="E20" s="18">
        <v>44607</v>
      </c>
      <c r="F20" s="27">
        <v>20</v>
      </c>
      <c r="G20" s="18">
        <v>44622</v>
      </c>
      <c r="H20" s="10">
        <v>1</v>
      </c>
      <c r="I20" s="8">
        <v>199930.66</v>
      </c>
      <c r="J20" s="36">
        <f t="shared" si="1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</row>
    <row r="21" spans="1:163" s="20" customFormat="1" ht="45" x14ac:dyDescent="0.25">
      <c r="A21" s="12" t="s">
        <v>49</v>
      </c>
      <c r="B21" s="13"/>
      <c r="C21" s="17" t="s">
        <v>66</v>
      </c>
      <c r="D21" s="15">
        <v>199941.36</v>
      </c>
      <c r="E21" s="18">
        <v>44607</v>
      </c>
      <c r="F21" s="27">
        <v>20</v>
      </c>
      <c r="G21" s="18">
        <v>44621</v>
      </c>
      <c r="H21" s="10">
        <v>1</v>
      </c>
      <c r="I21" s="8">
        <v>199941.36</v>
      </c>
      <c r="J21" s="36">
        <f t="shared" si="1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</row>
    <row r="22" spans="1:163" s="20" customFormat="1" ht="45" x14ac:dyDescent="0.25">
      <c r="A22" s="12" t="s">
        <v>50</v>
      </c>
      <c r="B22" s="13"/>
      <c r="C22" s="17" t="s">
        <v>61</v>
      </c>
      <c r="D22" s="15">
        <v>199941.36</v>
      </c>
      <c r="E22" s="18">
        <v>44607</v>
      </c>
      <c r="F22" s="27">
        <v>20</v>
      </c>
      <c r="G22" s="18">
        <v>44621</v>
      </c>
      <c r="H22" s="10">
        <v>1</v>
      </c>
      <c r="I22" s="8">
        <v>199941.36</v>
      </c>
      <c r="J22" s="36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</row>
    <row r="23" spans="1:163" s="20" customFormat="1" ht="45" x14ac:dyDescent="0.25">
      <c r="A23" s="12" t="s">
        <v>23</v>
      </c>
      <c r="B23" s="13"/>
      <c r="C23" s="14" t="s">
        <v>53</v>
      </c>
      <c r="D23" s="15">
        <v>10183</v>
      </c>
      <c r="E23" s="18">
        <v>44617</v>
      </c>
      <c r="F23" s="27"/>
      <c r="G23" s="18"/>
      <c r="H23" s="10">
        <v>1</v>
      </c>
      <c r="I23" s="8">
        <v>10183</v>
      </c>
      <c r="J23" s="36">
        <f t="shared" si="1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</row>
    <row r="24" spans="1:163" s="20" customFormat="1" ht="45" x14ac:dyDescent="0.25">
      <c r="A24" s="12" t="s">
        <v>27</v>
      </c>
      <c r="B24" s="13"/>
      <c r="C24" s="17" t="s">
        <v>58</v>
      </c>
      <c r="D24" s="15">
        <v>149885</v>
      </c>
      <c r="E24" s="18">
        <v>44621</v>
      </c>
      <c r="F24" s="27">
        <v>15</v>
      </c>
      <c r="G24" s="18">
        <v>44636</v>
      </c>
      <c r="H24" s="10">
        <v>1</v>
      </c>
      <c r="I24" s="15">
        <v>149885</v>
      </c>
      <c r="J24" s="36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</row>
    <row r="25" spans="1:163" s="20" customFormat="1" ht="60" x14ac:dyDescent="0.25">
      <c r="A25" s="12" t="s">
        <v>40</v>
      </c>
      <c r="B25" s="13"/>
      <c r="C25" s="17" t="s">
        <v>54</v>
      </c>
      <c r="D25" s="15">
        <v>99934</v>
      </c>
      <c r="E25" s="18">
        <v>44627</v>
      </c>
      <c r="F25" s="27">
        <v>12</v>
      </c>
      <c r="G25" s="18">
        <v>44638</v>
      </c>
      <c r="H25" s="10">
        <v>1</v>
      </c>
      <c r="I25" s="8">
        <v>99934</v>
      </c>
      <c r="J25" s="36">
        <f t="shared" si="1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</row>
    <row r="26" spans="1:163" s="20" customFormat="1" ht="45" x14ac:dyDescent="0.25">
      <c r="A26" s="12" t="s">
        <v>31</v>
      </c>
      <c r="B26" s="13"/>
      <c r="C26" s="17" t="s">
        <v>55</v>
      </c>
      <c r="D26" s="15">
        <v>99835</v>
      </c>
      <c r="E26" s="18">
        <v>44627</v>
      </c>
      <c r="F26" s="27">
        <v>10</v>
      </c>
      <c r="G26" s="18">
        <v>44637</v>
      </c>
      <c r="H26" s="10">
        <v>1</v>
      </c>
      <c r="I26" s="8">
        <v>99835</v>
      </c>
      <c r="J26" s="36">
        <f t="shared" si="1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</row>
    <row r="27" spans="1:163" s="20" customFormat="1" ht="45" x14ac:dyDescent="0.25">
      <c r="A27" s="12" t="s">
        <v>30</v>
      </c>
      <c r="B27" s="13"/>
      <c r="C27" s="17" t="s">
        <v>61</v>
      </c>
      <c r="D27" s="15">
        <v>49890</v>
      </c>
      <c r="E27" s="18">
        <v>44627</v>
      </c>
      <c r="F27" s="27">
        <v>10</v>
      </c>
      <c r="G27" s="18">
        <v>44636</v>
      </c>
      <c r="H27" s="10">
        <v>1</v>
      </c>
      <c r="I27" s="8">
        <v>49890</v>
      </c>
      <c r="J27" s="36">
        <f t="shared" si="1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</row>
    <row r="28" spans="1:163" s="20" customFormat="1" ht="45" x14ac:dyDescent="0.25">
      <c r="A28" s="12" t="s">
        <v>34</v>
      </c>
      <c r="B28" s="13"/>
      <c r="C28" s="17" t="s">
        <v>61</v>
      </c>
      <c r="D28" s="15">
        <v>49890</v>
      </c>
      <c r="E28" s="18">
        <v>44627</v>
      </c>
      <c r="F28" s="27">
        <v>5</v>
      </c>
      <c r="G28" s="18">
        <v>44636</v>
      </c>
      <c r="H28" s="10">
        <v>1</v>
      </c>
      <c r="I28" s="8">
        <v>49890</v>
      </c>
      <c r="J28" s="36">
        <f t="shared" si="1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</row>
    <row r="29" spans="1:163" s="20" customFormat="1" ht="45" x14ac:dyDescent="0.25">
      <c r="A29" s="12" t="s">
        <v>35</v>
      </c>
      <c r="B29" s="13"/>
      <c r="C29" s="17" t="s">
        <v>61</v>
      </c>
      <c r="D29" s="15">
        <v>49890</v>
      </c>
      <c r="E29" s="18">
        <v>44627</v>
      </c>
      <c r="F29" s="27">
        <v>10</v>
      </c>
      <c r="G29" s="18">
        <v>44636</v>
      </c>
      <c r="H29" s="10">
        <v>1</v>
      </c>
      <c r="I29" s="8">
        <v>49890</v>
      </c>
      <c r="J29" s="36">
        <f t="shared" si="1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</row>
    <row r="30" spans="1:163" s="20" customFormat="1" ht="45" x14ac:dyDescent="0.25">
      <c r="A30" s="12" t="s">
        <v>36</v>
      </c>
      <c r="B30" s="13"/>
      <c r="C30" s="17" t="s">
        <v>61</v>
      </c>
      <c r="D30" s="15">
        <v>49890</v>
      </c>
      <c r="E30" s="18">
        <v>44627</v>
      </c>
      <c r="F30" s="27">
        <v>10</v>
      </c>
      <c r="G30" s="18">
        <v>44636</v>
      </c>
      <c r="H30" s="10">
        <v>1</v>
      </c>
      <c r="I30" s="8">
        <v>49890</v>
      </c>
      <c r="J30" s="36">
        <f t="shared" si="1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</row>
    <row r="31" spans="1:163" s="20" customFormat="1" ht="45" x14ac:dyDescent="0.25">
      <c r="A31" s="12" t="s">
        <v>32</v>
      </c>
      <c r="B31" s="13"/>
      <c r="C31" s="17" t="s">
        <v>60</v>
      </c>
      <c r="D31" s="15">
        <v>99835</v>
      </c>
      <c r="E31" s="18">
        <v>44635</v>
      </c>
      <c r="F31" s="27">
        <v>10</v>
      </c>
      <c r="G31" s="18">
        <v>44641</v>
      </c>
      <c r="H31" s="10">
        <v>1</v>
      </c>
      <c r="I31" s="15">
        <v>99835</v>
      </c>
      <c r="J31" s="36">
        <f t="shared" si="1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</row>
    <row r="32" spans="1:163" s="20" customFormat="1" ht="45" x14ac:dyDescent="0.25">
      <c r="A32" s="12" t="s">
        <v>26</v>
      </c>
      <c r="B32" s="13"/>
      <c r="C32" s="17" t="s">
        <v>57</v>
      </c>
      <c r="D32" s="15">
        <v>119922</v>
      </c>
      <c r="E32" s="18">
        <v>44636</v>
      </c>
      <c r="F32" s="27">
        <v>12</v>
      </c>
      <c r="G32" s="18">
        <v>44641</v>
      </c>
      <c r="H32" s="10">
        <v>1</v>
      </c>
      <c r="I32" s="8">
        <v>119922</v>
      </c>
      <c r="J32" s="36">
        <f t="shared" si="1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</row>
    <row r="33" spans="1:163" s="20" customFormat="1" ht="60" x14ac:dyDescent="0.25">
      <c r="A33" s="12" t="s">
        <v>37</v>
      </c>
      <c r="B33" s="13"/>
      <c r="C33" s="17" t="s">
        <v>63</v>
      </c>
      <c r="D33" s="15">
        <v>49990</v>
      </c>
      <c r="E33" s="18">
        <v>44643</v>
      </c>
      <c r="F33" s="27">
        <v>8</v>
      </c>
      <c r="G33" s="18">
        <v>44650</v>
      </c>
      <c r="H33" s="10">
        <v>1</v>
      </c>
      <c r="I33" s="8">
        <v>49990</v>
      </c>
      <c r="J33" s="36">
        <f t="shared" si="1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</row>
    <row r="34" spans="1:163" s="20" customFormat="1" ht="45" x14ac:dyDescent="0.25">
      <c r="A34" s="12" t="s">
        <v>38</v>
      </c>
      <c r="B34" s="13"/>
      <c r="C34" s="17" t="s">
        <v>62</v>
      </c>
      <c r="D34" s="15">
        <v>119922</v>
      </c>
      <c r="E34" s="18">
        <v>44644</v>
      </c>
      <c r="F34" s="27">
        <v>12</v>
      </c>
      <c r="G34" s="18">
        <v>44655</v>
      </c>
      <c r="H34" s="10">
        <v>1</v>
      </c>
      <c r="I34" s="8">
        <v>119922</v>
      </c>
      <c r="J34" s="36">
        <f t="shared" si="1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</row>
    <row r="35" spans="1:163" s="20" customFormat="1" ht="45" x14ac:dyDescent="0.25">
      <c r="A35" s="12" t="s">
        <v>33</v>
      </c>
      <c r="B35" s="13"/>
      <c r="C35" s="17" t="s">
        <v>62</v>
      </c>
      <c r="D35" s="15">
        <v>49875</v>
      </c>
      <c r="E35" s="18">
        <v>44645</v>
      </c>
      <c r="F35" s="27">
        <v>8</v>
      </c>
      <c r="G35" s="18">
        <v>44652</v>
      </c>
      <c r="H35" s="10">
        <v>1</v>
      </c>
      <c r="I35" s="15">
        <v>49875</v>
      </c>
      <c r="J35" s="36">
        <f t="shared" si="1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</row>
    <row r="36" spans="1:163" s="20" customFormat="1" ht="45" x14ac:dyDescent="0.25">
      <c r="A36" s="12" t="s">
        <v>45</v>
      </c>
      <c r="B36" s="13"/>
      <c r="C36" s="17" t="s">
        <v>53</v>
      </c>
      <c r="D36" s="15">
        <v>34993</v>
      </c>
      <c r="E36" s="18">
        <v>44669</v>
      </c>
      <c r="F36" s="27"/>
      <c r="G36" s="18">
        <v>44670</v>
      </c>
      <c r="H36" s="10">
        <v>1</v>
      </c>
      <c r="I36" s="8">
        <v>34993</v>
      </c>
      <c r="J36" s="36">
        <f t="shared" si="1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</row>
    <row r="37" spans="1:163" s="20" customFormat="1" ht="60" x14ac:dyDescent="0.25">
      <c r="A37" s="12" t="s">
        <v>48</v>
      </c>
      <c r="B37" s="13"/>
      <c r="C37" s="17" t="s">
        <v>53</v>
      </c>
      <c r="D37" s="15">
        <v>39052.5</v>
      </c>
      <c r="E37" s="18">
        <v>44670</v>
      </c>
      <c r="F37" s="27">
        <v>9</v>
      </c>
      <c r="G37" s="18">
        <v>44677</v>
      </c>
      <c r="H37" s="10">
        <v>1</v>
      </c>
      <c r="I37" s="8">
        <v>39052.5</v>
      </c>
      <c r="J37" s="36">
        <f t="shared" si="1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</row>
    <row r="38" spans="1:163" s="20" customFormat="1" ht="45" x14ac:dyDescent="0.25">
      <c r="A38" s="12" t="s">
        <v>44</v>
      </c>
      <c r="B38" s="13"/>
      <c r="C38" s="17" t="s">
        <v>53</v>
      </c>
      <c r="D38" s="15">
        <v>34348.75</v>
      </c>
      <c r="E38" s="18">
        <v>44672</v>
      </c>
      <c r="F38" s="27"/>
      <c r="G38" s="18">
        <v>44705</v>
      </c>
      <c r="H38" s="10">
        <v>1</v>
      </c>
      <c r="I38" s="8">
        <v>34348.75</v>
      </c>
      <c r="J38" s="36">
        <f t="shared" si="1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</row>
    <row r="39" spans="1:163" s="20" customFormat="1" ht="30" x14ac:dyDescent="0.25">
      <c r="A39" s="12" t="s">
        <v>24</v>
      </c>
      <c r="B39" s="13"/>
      <c r="C39" s="14" t="s">
        <v>53</v>
      </c>
      <c r="D39" s="15">
        <v>4794</v>
      </c>
      <c r="E39" s="18">
        <v>44687</v>
      </c>
      <c r="F39" s="27"/>
      <c r="G39" s="18"/>
      <c r="H39" s="10">
        <v>1</v>
      </c>
      <c r="I39" s="8">
        <v>4794</v>
      </c>
      <c r="J39" s="36">
        <f t="shared" si="1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</row>
    <row r="40" spans="1:163" s="20" customFormat="1" ht="30" x14ac:dyDescent="0.25">
      <c r="A40" s="12" t="s">
        <v>46</v>
      </c>
      <c r="B40" s="13"/>
      <c r="C40" s="17" t="s">
        <v>53</v>
      </c>
      <c r="D40" s="15">
        <v>25800</v>
      </c>
      <c r="E40" s="18">
        <v>44687</v>
      </c>
      <c r="F40" s="27"/>
      <c r="G40" s="18">
        <v>44700</v>
      </c>
      <c r="H40" s="10">
        <v>1</v>
      </c>
      <c r="I40" s="8">
        <v>25800</v>
      </c>
      <c r="J40" s="36">
        <f t="shared" si="1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</row>
    <row r="41" spans="1:163" s="20" customFormat="1" ht="45" x14ac:dyDescent="0.25">
      <c r="A41" s="12" t="s">
        <v>42</v>
      </c>
      <c r="B41" s="13"/>
      <c r="C41" s="17" t="s">
        <v>65</v>
      </c>
      <c r="D41" s="15">
        <v>149880</v>
      </c>
      <c r="E41" s="18">
        <v>44704</v>
      </c>
      <c r="F41" s="27">
        <v>15</v>
      </c>
      <c r="G41" s="18">
        <v>44718</v>
      </c>
      <c r="H41" s="10">
        <v>1</v>
      </c>
      <c r="I41" s="8">
        <v>149880</v>
      </c>
      <c r="J41" s="36">
        <f t="shared" si="1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</row>
    <row r="42" spans="1:163" s="20" customFormat="1" ht="30" x14ac:dyDescent="0.25">
      <c r="A42" s="38" t="s">
        <v>25</v>
      </c>
      <c r="B42" s="6"/>
      <c r="C42" s="14" t="s">
        <v>53</v>
      </c>
      <c r="D42" s="15">
        <v>7769</v>
      </c>
      <c r="E42" s="24">
        <v>44708</v>
      </c>
      <c r="F42" s="27"/>
      <c r="G42" s="24"/>
      <c r="H42" s="10">
        <v>1</v>
      </c>
      <c r="I42" s="8">
        <v>7769</v>
      </c>
      <c r="J42" s="36">
        <f t="shared" si="1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</row>
    <row r="43" spans="1:163" s="20" customFormat="1" ht="60" x14ac:dyDescent="0.25">
      <c r="A43" s="12" t="s">
        <v>39</v>
      </c>
      <c r="B43" s="13"/>
      <c r="C43" s="17" t="s">
        <v>64</v>
      </c>
      <c r="D43" s="15">
        <v>44988</v>
      </c>
      <c r="E43" s="18">
        <v>44715</v>
      </c>
      <c r="F43" s="27"/>
      <c r="G43" s="18">
        <v>44715</v>
      </c>
      <c r="H43" s="10">
        <v>1</v>
      </c>
      <c r="I43" s="8">
        <v>44988</v>
      </c>
      <c r="J43" s="36">
        <f t="shared" si="1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</row>
    <row r="44" spans="1:163" s="20" customFormat="1" ht="60" x14ac:dyDescent="0.25">
      <c r="A44" s="12" t="s">
        <v>28</v>
      </c>
      <c r="B44" s="13"/>
      <c r="C44" s="17" t="s">
        <v>59</v>
      </c>
      <c r="D44" s="15">
        <v>44988</v>
      </c>
      <c r="E44" s="18">
        <v>44715</v>
      </c>
      <c r="F44" s="27"/>
      <c r="G44" s="18">
        <v>44725</v>
      </c>
      <c r="H44" s="10">
        <v>1</v>
      </c>
      <c r="I44" s="15">
        <v>44988</v>
      </c>
      <c r="J44" s="36">
        <f t="shared" si="1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</row>
    <row r="45" spans="1:163" s="20" customFormat="1" ht="45" x14ac:dyDescent="0.25">
      <c r="A45" s="12" t="s">
        <v>29</v>
      </c>
      <c r="B45" s="13"/>
      <c r="C45" s="17" t="s">
        <v>60</v>
      </c>
      <c r="D45" s="15">
        <v>99950.84</v>
      </c>
      <c r="E45" s="18">
        <v>44719</v>
      </c>
      <c r="F45" s="27">
        <v>15</v>
      </c>
      <c r="G45" s="18">
        <v>44733</v>
      </c>
      <c r="H45" s="10">
        <v>1</v>
      </c>
      <c r="I45" s="15">
        <v>99950.84</v>
      </c>
      <c r="J45" s="36">
        <f t="shared" si="1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</row>
    <row r="46" spans="1:163" s="20" customFormat="1" ht="45" x14ac:dyDescent="0.25">
      <c r="A46" s="12" t="s">
        <v>43</v>
      </c>
      <c r="B46" s="13"/>
      <c r="C46" s="17" t="s">
        <v>53</v>
      </c>
      <c r="D46" s="15">
        <v>999807.87</v>
      </c>
      <c r="E46" s="18">
        <v>44721</v>
      </c>
      <c r="F46" s="27">
        <v>50</v>
      </c>
      <c r="G46" s="18">
        <v>44732</v>
      </c>
      <c r="H46" s="10">
        <v>0.50129999999999997</v>
      </c>
      <c r="I46" s="8">
        <v>501251.78</v>
      </c>
      <c r="J46" s="36">
        <f t="shared" si="1"/>
        <v>498556.08999999997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</row>
    <row r="47" spans="1:163" s="20" customFormat="1" ht="45" x14ac:dyDescent="0.25">
      <c r="A47" s="12" t="s">
        <v>41</v>
      </c>
      <c r="B47" s="13"/>
      <c r="C47" s="17" t="s">
        <v>54</v>
      </c>
      <c r="D47" s="15">
        <v>34977</v>
      </c>
      <c r="E47" s="18" t="s">
        <v>52</v>
      </c>
      <c r="F47" s="27">
        <v>7</v>
      </c>
      <c r="G47" s="18">
        <v>44718</v>
      </c>
      <c r="H47" s="10">
        <v>1</v>
      </c>
      <c r="I47" s="8">
        <v>34977</v>
      </c>
      <c r="J47" s="36">
        <f t="shared" si="1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</row>
    <row r="48" spans="1:163" s="20" customFormat="1" ht="15.75" x14ac:dyDescent="0.25">
      <c r="A48" s="12"/>
      <c r="B48" s="13"/>
      <c r="C48" s="17"/>
      <c r="D48" s="15">
        <f>SUM(D11:D47)</f>
        <v>17317299.640000001</v>
      </c>
      <c r="E48" s="18"/>
      <c r="F48" s="27"/>
      <c r="G48" s="18"/>
      <c r="H48" s="10"/>
      <c r="I48" s="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</row>
    <row r="49" spans="1:163" s="20" customFormat="1" ht="15.75" x14ac:dyDescent="0.25">
      <c r="A49" s="12"/>
      <c r="B49" s="13"/>
      <c r="C49" s="17"/>
      <c r="D49" s="15"/>
      <c r="E49" s="18"/>
      <c r="F49" s="27"/>
      <c r="G49" s="18"/>
      <c r="H49" s="10"/>
      <c r="I49" s="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</row>
    <row r="50" spans="1:163" s="20" customFormat="1" ht="15.75" hidden="1" x14ac:dyDescent="0.25">
      <c r="A50" s="12"/>
      <c r="B50" s="13"/>
      <c r="C50" s="17"/>
      <c r="D50" s="15"/>
      <c r="E50" s="18"/>
      <c r="F50" s="27"/>
      <c r="G50" s="18"/>
      <c r="H50" s="10"/>
      <c r="I50" s="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</row>
    <row r="51" spans="1:163" s="20" customFormat="1" ht="15.75" hidden="1" x14ac:dyDescent="0.25">
      <c r="A51" s="12"/>
      <c r="B51" s="13"/>
      <c r="C51" s="17"/>
      <c r="D51" s="15"/>
      <c r="E51" s="18"/>
      <c r="F51" s="27"/>
      <c r="G51" s="18"/>
      <c r="H51" s="10"/>
      <c r="I51" s="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</row>
    <row r="52" spans="1:163" s="20" customFormat="1" ht="15.75" hidden="1" x14ac:dyDescent="0.25">
      <c r="A52" s="12"/>
      <c r="B52" s="13"/>
      <c r="C52" s="17"/>
      <c r="D52" s="15"/>
      <c r="E52" s="18"/>
      <c r="F52" s="27"/>
      <c r="G52" s="18"/>
      <c r="H52" s="10"/>
      <c r="I52" s="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</row>
    <row r="53" spans="1:163" s="20" customFormat="1" ht="15.75" hidden="1" x14ac:dyDescent="0.25">
      <c r="A53" s="12"/>
      <c r="B53" s="13"/>
      <c r="C53" s="17"/>
      <c r="D53" s="15"/>
      <c r="E53" s="18"/>
      <c r="F53" s="27"/>
      <c r="G53" s="18"/>
      <c r="H53" s="10"/>
      <c r="I53" s="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</row>
    <row r="54" spans="1:163" s="20" customFormat="1" ht="15.75" hidden="1" x14ac:dyDescent="0.25">
      <c r="A54" s="12"/>
      <c r="B54" s="13"/>
      <c r="C54" s="17"/>
      <c r="D54" s="15"/>
      <c r="E54" s="18"/>
      <c r="F54" s="27"/>
      <c r="G54" s="18"/>
      <c r="H54" s="10"/>
      <c r="I54" s="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</row>
    <row r="55" spans="1:163" s="20" customFormat="1" ht="15.75" hidden="1" x14ac:dyDescent="0.25">
      <c r="A55" s="12"/>
      <c r="B55" s="13"/>
      <c r="C55" s="17"/>
      <c r="D55" s="15"/>
      <c r="E55" s="18"/>
      <c r="F55" s="27"/>
      <c r="G55" s="18"/>
      <c r="H55" s="10"/>
      <c r="I55" s="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</row>
    <row r="56" spans="1:163" s="20" customFormat="1" ht="15.75" hidden="1" x14ac:dyDescent="0.25">
      <c r="A56" s="12"/>
      <c r="B56" s="13"/>
      <c r="C56" s="17"/>
      <c r="D56" s="15"/>
      <c r="E56" s="18"/>
      <c r="F56" s="27"/>
      <c r="G56" s="18"/>
      <c r="H56" s="10"/>
      <c r="I56" s="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</row>
    <row r="57" spans="1:163" s="20" customFormat="1" ht="15.75" hidden="1" x14ac:dyDescent="0.25">
      <c r="A57" s="12"/>
      <c r="B57" s="13"/>
      <c r="C57" s="17"/>
      <c r="D57" s="15"/>
      <c r="E57" s="18"/>
      <c r="F57" s="27"/>
      <c r="G57" s="18"/>
      <c r="H57" s="10"/>
      <c r="I57" s="8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</row>
    <row r="58" spans="1:163" s="20" customFormat="1" ht="15.75" hidden="1" x14ac:dyDescent="0.25">
      <c r="A58" s="12"/>
      <c r="B58" s="13"/>
      <c r="C58" s="17"/>
      <c r="D58" s="15"/>
      <c r="E58" s="18"/>
      <c r="F58" s="27"/>
      <c r="G58" s="18"/>
      <c r="H58" s="10"/>
      <c r="I58" s="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</row>
    <row r="59" spans="1:163" s="20" customFormat="1" ht="15.75" hidden="1" x14ac:dyDescent="0.25">
      <c r="A59" s="12"/>
      <c r="B59" s="13"/>
      <c r="C59" s="17"/>
      <c r="D59" s="15"/>
      <c r="E59" s="18"/>
      <c r="F59" s="27"/>
      <c r="G59" s="18"/>
      <c r="H59" s="10"/>
      <c r="I59" s="8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</row>
    <row r="60" spans="1:163" s="20" customFormat="1" ht="15.75" hidden="1" x14ac:dyDescent="0.25">
      <c r="A60" s="12"/>
      <c r="B60" s="13"/>
      <c r="C60" s="17"/>
      <c r="D60" s="15"/>
      <c r="E60" s="18"/>
      <c r="F60" s="28"/>
      <c r="G60" s="18"/>
      <c r="H60" s="10"/>
      <c r="I60" s="8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</row>
    <row r="61" spans="1:163" s="20" customFormat="1" ht="15.75" hidden="1" x14ac:dyDescent="0.25">
      <c r="A61" s="12"/>
      <c r="B61" s="13"/>
      <c r="C61" s="17"/>
      <c r="D61" s="15"/>
      <c r="E61" s="18"/>
      <c r="F61" s="27"/>
      <c r="G61" s="16"/>
      <c r="H61" s="10"/>
      <c r="I61" s="8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</row>
    <row r="62" spans="1:163" x14ac:dyDescent="0.25">
      <c r="D62" s="21"/>
    </row>
    <row r="63" spans="1:163" x14ac:dyDescent="0.25">
      <c r="A63" s="1" t="s">
        <v>14</v>
      </c>
    </row>
    <row r="64" spans="1:163" x14ac:dyDescent="0.25">
      <c r="A64" s="1" t="s">
        <v>15</v>
      </c>
    </row>
    <row r="66" spans="1:163" x14ac:dyDescent="0.25">
      <c r="E66" s="25"/>
      <c r="F66" s="32"/>
      <c r="H66" s="3"/>
      <c r="I66" s="1"/>
    </row>
    <row r="67" spans="1:163" x14ac:dyDescent="0.25">
      <c r="A67" s="39" t="s">
        <v>16</v>
      </c>
      <c r="B67" s="39"/>
      <c r="C67" s="39"/>
      <c r="E67" s="29"/>
      <c r="F67" s="33"/>
      <c r="G67" s="33"/>
      <c r="H67" s="31" t="s">
        <v>17</v>
      </c>
      <c r="I67" s="1"/>
    </row>
    <row r="68" spans="1:163" s="32" customFormat="1" x14ac:dyDescent="0.25">
      <c r="A68" s="40" t="s">
        <v>18</v>
      </c>
      <c r="B68" s="40"/>
      <c r="C68" s="40"/>
      <c r="D68" s="22"/>
      <c r="E68" s="25"/>
      <c r="H68" s="32" t="s">
        <v>19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</row>
    <row r="69" spans="1:163" x14ac:dyDescent="0.25">
      <c r="E69" s="25"/>
      <c r="F69" s="32"/>
      <c r="H69" s="3"/>
      <c r="I69" s="1"/>
    </row>
    <row r="70" spans="1:163" s="32" customFormat="1" x14ac:dyDescent="0.25">
      <c r="A70" s="23"/>
      <c r="C70" s="2"/>
      <c r="D70" s="3"/>
      <c r="F70" s="25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</row>
    <row r="71" spans="1:163" x14ac:dyDescent="0.25">
      <c r="A71" s="23"/>
    </row>
  </sheetData>
  <sheetProtection algorithmName="SHA-512" hashValue="wtD0o6SmnJ7ozoq/pQdMaPei6gvSXfj6bPmsMIegw+vbnfuhPyblRVpOrb7wgfanxsUSFEsKM5JJcntrUshcLw==" saltValue="tlch4jGRrBI3fWSYIPwudQ==" spinCount="100000" sheet="1" objects="1" scenarios="1"/>
  <sortState ref="A11:FG48">
    <sortCondition ref="E11:E48"/>
  </sortState>
  <mergeCells count="12">
    <mergeCell ref="A67:C67"/>
    <mergeCell ref="A68:C68"/>
    <mergeCell ref="A3:I3"/>
    <mergeCell ref="A4:I4"/>
    <mergeCell ref="A8:A9"/>
    <mergeCell ref="B8:B9"/>
    <mergeCell ref="C8:C9"/>
    <mergeCell ref="D8:D9"/>
    <mergeCell ref="E8:E9"/>
    <mergeCell ref="F8:F9"/>
    <mergeCell ref="G8:G9"/>
    <mergeCell ref="H8:I8"/>
  </mergeCells>
  <pageMargins left="0.70866141732283472" right="0.55118110236220474" top="0.55118110236220474" bottom="0.35433070866141736" header="0.31496062992125984" footer="0.31496062992125984"/>
  <pageSetup paperSize="5" scale="75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2nd qtr 2022 orig</vt:lpstr>
      <vt:lpstr>'20% IRA 2nd qtr 2022 orig'!Print_Area</vt:lpstr>
      <vt:lpstr>'20% IRA 2nd qtr 2022 orig'!Print_Titles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User</cp:lastModifiedBy>
  <cp:lastPrinted>2022-07-29T03:53:03Z</cp:lastPrinted>
  <dcterms:created xsi:type="dcterms:W3CDTF">2020-11-03T09:53:38Z</dcterms:created>
  <dcterms:modified xsi:type="dcterms:W3CDTF">2022-08-03T02:51:49Z</dcterms:modified>
</cp:coreProperties>
</file>