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20% IRA 2ND qtr 2021 orig" sheetId="1" r:id="rId1"/>
  </sheets>
  <definedNames>
    <definedName name="_xlnm.Print_Area" localSheetId="0">'20% IRA 2ND qtr 2021 orig'!$A$2:$I$74</definedName>
    <definedName name="_xlnm.Print_Titles" localSheetId="0">'20% IRA 2ND qtr 2021 orig'!$1:$9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I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L15" i="1" s="1"/>
  <c r="I15" i="1"/>
  <c r="H15" i="1"/>
  <c r="I14" i="1"/>
  <c r="J14" i="1" s="1"/>
  <c r="H14" i="1"/>
  <c r="J13" i="1"/>
  <c r="H13" i="1"/>
  <c r="J12" i="1"/>
  <c r="I12" i="1"/>
  <c r="H12" i="1"/>
</calcChain>
</file>

<file path=xl/sharedStrings.xml><?xml version="1.0" encoding="utf-8"?>
<sst xmlns="http://schemas.openxmlformats.org/spreadsheetml/2006/main" count="193" uniqueCount="128">
  <si>
    <t>FDP Form 7 - 20% Component of the IRA Utilization</t>
  </si>
  <si>
    <t>20% COMPONENT OF THE IRA UTILIZATION</t>
  </si>
  <si>
    <t>Pangasinan, Municipality of Asingan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</si>
  <si>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</si>
  <si>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</si>
  <si>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</si>
  <si>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</si>
  <si>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</si>
  <si>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</si>
  <si>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</si>
  <si>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</si>
  <si>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</si>
  <si>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</si>
  <si>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</si>
  <si>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Ariston East, Asingan, Pangasinan</t>
  </si>
  <si>
    <t>Asingan, Pangasinan</t>
  </si>
  <si>
    <t>Baro, Asingan, Pangasinan</t>
  </si>
  <si>
    <t>Palaris, Asingan, Pangasinan</t>
  </si>
  <si>
    <t>Toboy, Asingan, Pangasinan</t>
  </si>
  <si>
    <t>Carosucan Sur, Asingan, Pangasinan</t>
  </si>
  <si>
    <t>Macalong, Asingan, Pangasinan</t>
  </si>
  <si>
    <t>Sobol, Asingan, Pangasinan</t>
  </si>
  <si>
    <t>San Vicente West, Asingan, Pangasinan</t>
  </si>
  <si>
    <t>Coldit, Asingan, Pangasinan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</si>
  <si>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</si>
  <si>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</si>
  <si>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</si>
  <si>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</si>
  <si>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</si>
  <si>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</si>
  <si>
    <t xml:space="preserve"> 2/26/2021</t>
  </si>
  <si>
    <t>Barangay Baro</t>
  </si>
  <si>
    <t>Barangay Toboy</t>
  </si>
  <si>
    <t>Barangay Ariston East</t>
  </si>
  <si>
    <t>Material Recovery Facility</t>
  </si>
  <si>
    <t>Barangay Carosucan Sur</t>
  </si>
  <si>
    <t>Barangay Coldit</t>
  </si>
  <si>
    <t>Barangay Sobol</t>
  </si>
  <si>
    <t xml:space="preserve">Construction of Barangay Health Center at Brgy. San Vicente West, Asingan, Pangasinan </t>
  </si>
  <si>
    <t xml:space="preserve">Construction of Covered Court at Brgy. Baro, Asingan, Pangasinan </t>
  </si>
  <si>
    <t>Barangay Calepaan</t>
  </si>
  <si>
    <t xml:space="preserve">Barangay Palaris </t>
  </si>
  <si>
    <t>Barangay Carosucan Norte</t>
  </si>
  <si>
    <t xml:space="preserve"> 04/05/21 </t>
  </si>
  <si>
    <t>Barangay Cabalitian</t>
  </si>
  <si>
    <t xml:space="preserve"> 02-02-2021</t>
  </si>
  <si>
    <t>Barangay  Sanchez</t>
  </si>
  <si>
    <t xml:space="preserve"> 03/15/2021</t>
  </si>
  <si>
    <t>Barangay Domanpot</t>
  </si>
  <si>
    <t>Engineering Office</t>
  </si>
  <si>
    <t>53 days</t>
  </si>
  <si>
    <t>Barangay Poblacion West</t>
  </si>
  <si>
    <t>65 days</t>
  </si>
  <si>
    <t xml:space="preserve"> 03/30/2021 </t>
  </si>
  <si>
    <t xml:space="preserve"> 03/25/2021  </t>
  </si>
  <si>
    <t>Barangay Poblacion East</t>
  </si>
  <si>
    <t xml:space="preserve"> 03/30/2021</t>
  </si>
  <si>
    <t xml:space="preserve">04/14//2021 </t>
  </si>
  <si>
    <t>Barangay Dupac</t>
  </si>
  <si>
    <t>Brgy. Bantog</t>
  </si>
  <si>
    <t>Barangay Bantog</t>
  </si>
  <si>
    <t xml:space="preserve"> 05/31/2021</t>
  </si>
  <si>
    <t>Barangay Ariston West</t>
  </si>
  <si>
    <t>Calepaan, Asingan, Pangasinan</t>
  </si>
  <si>
    <t>Carosucan Norte, Asingan, Pangasinan</t>
  </si>
  <si>
    <t>Cabalitian, Asingan, Pangasinan</t>
  </si>
  <si>
    <t>Sanchez, Asingan, Pangasinan</t>
  </si>
  <si>
    <t>Domanpot, Asingan, Pangasinan</t>
  </si>
  <si>
    <t>Poblacion West, Asingan, Pangasinan</t>
  </si>
  <si>
    <t>Poblacion East, Asingan, Pangasinan</t>
  </si>
  <si>
    <t>Asingan</t>
  </si>
  <si>
    <t>Dupac, Asingan, Pangasinan</t>
  </si>
  <si>
    <t>Bantog, Asingan, Pangasinan</t>
  </si>
  <si>
    <t>Ariston West, Asingan, Pangasinan</t>
  </si>
  <si>
    <t xml:space="preserve">Construction of Evacuation Center/Isolation Facility at Barangay Cabalitian, Asingan, Pangasinan </t>
  </si>
  <si>
    <t>Construction of Multi-Purpose Hall at Brgy. Macalong, Asingan, Pangasinan</t>
  </si>
  <si>
    <t xml:space="preserve">Construction of Covered Court at Multi-purpose hall , Brgy. Sanchez, Asingan, Pangasinan </t>
  </si>
  <si>
    <t>Materials used for Municipal Building Maintenance in this Municipality Of Asingan, Pangasinan</t>
  </si>
  <si>
    <t xml:space="preserve">Installation of Solar Lighting System at Domanpot Community School at Barangay Domanpot, Asingan Pangasinan </t>
  </si>
  <si>
    <t xml:space="preserve">Construction of CHB Lined Canal at Zone 2, Brgy. Cabalitian, Asingan, Pangasinan </t>
  </si>
  <si>
    <t>filling materials for the opening/regravelling of new Farm to Market Road at Barangay Zone III, Carosucan Sur, Asingan, Pangasinan</t>
  </si>
  <si>
    <t>Payment for the installation of Solar Lights at Zone III, Zone IV at Barangay Carosucan Sur, Asingan, Pangasinan</t>
  </si>
  <si>
    <t xml:space="preserve">Installation of Solar Power Street Lights at Brgy. Calepaan Asingan Pangasinan </t>
  </si>
  <si>
    <t>Installation of Solar Power Street Lights at Brgy. Carosucan Norte Asingan Pangasinan</t>
  </si>
  <si>
    <t>Installation of Solar Power Street Lights at Zone 3 &amp; 4 of Brgy. Coldit Asingan Pangasinan</t>
  </si>
  <si>
    <t>Construction of Local Access Road at Purok Capia, Barangay Domanpot, Asingan, Pangasinan</t>
  </si>
  <si>
    <t>Installation of Solar Power Street Lights at Brgy. Palaris Asingan Pangasinan</t>
  </si>
  <si>
    <t>Installation of Public Pump Well at Brgy. Poblacion East, Asingan, Pangasinan</t>
  </si>
  <si>
    <t xml:space="preserve">Regravelling of Don Mariano C. Sapigao Farm to Market Road at Barangay Carosucan Sur, Asingan, Pangasinan </t>
  </si>
  <si>
    <t>Installation of Solar Power Streetlights at Brgy. Ariston East, Asingan, Pangasinan</t>
  </si>
  <si>
    <t>Installation of Solar Streetlights w/o stand at Brgy. Cabalitian</t>
  </si>
  <si>
    <t xml:space="preserve">Installation of Solar Streetlights w/o stand at Brgy. Bantog, Asingan, Pangasinan </t>
  </si>
  <si>
    <t>Filling materials/sand &amp; gravel for the opening/construction of the new farm to market road Zone III, Car.Sur, Asingan, Pangasinan - PO Date:03/30/21 SWA:03/31/21(100%)</t>
  </si>
  <si>
    <t>continuation of backfilling along the Farm-to-Market Road at Barangay Carosucan Norte, Asingan, Pangasinan</t>
  </si>
  <si>
    <t xml:space="preserve">Continuation of concrete fence of Material Recovery Facility (MRF) at Zone II Barangay Sachez, Asingan Pangasinan </t>
  </si>
  <si>
    <t>Construction of CHB Lined Drainage Canal at Carosucan Norte, Asingan, Pangasinan</t>
  </si>
  <si>
    <t>Construction of Farm to Market Road at Zone 1  to Zone 4 of Brgy. Palaris, Asingan, Pangasinan</t>
  </si>
  <si>
    <t xml:space="preserve">Construction of Pathways and Rehabilitation of Streetlights at Poblacion West, Asingan, Pangasinan </t>
  </si>
  <si>
    <t xml:space="preserve">Installation of Load Bearing Canal Cover along P. Ramos St., Brgy. Poblacion West, Asingan, Pangasinan </t>
  </si>
  <si>
    <t xml:space="preserve">Concreting of Farm to Market Road at Brgy. Baro, Asingan, Pangasinan </t>
  </si>
  <si>
    <t>Concreting of Farm to Market Road at Masikiyaw, Carosucan Norte, Asingan, Pangasinan</t>
  </si>
  <si>
    <t>Concreting of Farm to Market Road(Nambilingan) Sobol, Asingan, Pangasinan</t>
  </si>
  <si>
    <t>To payment of his contract for the Concreting of Farm to Market Road at Sitio Sokok, Toboy, Asingan, Pangasinan</t>
  </si>
  <si>
    <t>Regravelling at Zone II, Sobol in this Municipality of Asingan, Pangasinan</t>
  </si>
  <si>
    <t>Rehabilitation of ceiling and roofing and construction of wall partition of Multi-Purpose Hall at Barangay Baro, Asingan, Pangasinan</t>
  </si>
  <si>
    <t>Installation of Additional Solar Streetlights at Poblacion West, Asingan, Pangasinan</t>
  </si>
  <si>
    <t>Reinforced concrete pipe at Sobol, Asingan, Pangasinan</t>
  </si>
  <si>
    <t xml:space="preserve">Concreting of road shoulder at Zone III &amp; Zone IV Barangay Coldit, Asingan, Pangasinan </t>
  </si>
  <si>
    <t xml:space="preserve">Installation of solar streetlights at Brgy. Carosucan Norte, Asingan, Pangasinan </t>
  </si>
  <si>
    <t xml:space="preserve">Installation of One Jet-matic Pump for Mun. Material Recovery Facility at Sitio  Cabaruan, Brgy. Bantog, Asingan, Pangasinan - </t>
  </si>
  <si>
    <t>Regravelling at Zone II, Barangay Sobol, Asingan, Pangasinan</t>
  </si>
  <si>
    <t xml:space="preserve">Nylon rope 16MM for use at Parking Lot infront of Asingan Sports Complex </t>
  </si>
  <si>
    <t xml:space="preserve">Payment of Materials used for Municipal Building Maintenance in this Municipality of Asingan, Pangasinan </t>
  </si>
  <si>
    <t>Construction of CHB Lined Canal at Sitio Aragaag, Bantog, Asingan, Pangasinan</t>
  </si>
  <si>
    <t>Installation of Solar Streetlights at Brgy. Poblacion East, Asingan, Pangasinan</t>
  </si>
  <si>
    <t>Installation of Solar Streetlights at Brgy. Ariston West, Asingan, Pangasinan</t>
  </si>
  <si>
    <t>2 units Robin Gas Engine water pump for use of the Farmers of Sitio Lipit, Bantog, Asingan, Pangasinan</t>
  </si>
  <si>
    <t>To payment of Solar Streets Light w/ post at Barangay Palaris, Asingan, Pangasinan</t>
  </si>
  <si>
    <t>Repair of ceiling and sliding window of Child Development Center at Brgy. Palaris Asingan, Pangasinan</t>
  </si>
  <si>
    <t>Renovation of Health Center at Brgy. Coldit, Asingan, Pangasinan)</t>
  </si>
  <si>
    <t>Installation of new roofing for the Child Development Center at Barangay Poblacion West, Asingan, Pangasinan</t>
  </si>
  <si>
    <t>Installation of Solar Power Street Lights at Brgy. Pob. West, Asingan, Pangasinan )</t>
  </si>
  <si>
    <t>Installation of Solar Streetlights at Barangay Cabalitian, Asingan, Pangasinan</t>
  </si>
  <si>
    <t>Installation of Solar Streetlights at Brgy. Palaris, Asingan, Pangasinan</t>
  </si>
  <si>
    <t>Construction of Picnic Sheds, Hand wash Facility, Pagoda Hanging Bridge at Farmer's Village, Macalong, Asingan, Pangasinan</t>
  </si>
  <si>
    <t xml:space="preserve">Installation of Load Bearing Canal Cover at Barangay Bantog, Asingan, Pangasinan </t>
  </si>
  <si>
    <t>Concreting of Farm to Market Road at Zone 3, Barangay Dupac, Asingan, Pangasinan</t>
  </si>
  <si>
    <t>FOR THE 2ND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</si>
</sst>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</cellStyleXfs>
  <cellXfs count="51">
    <xf numFmtId="0" fontId="0" fillId="0" borderId="0" xfId="0"/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left" vertical="center" wrapText="1"/>
    </xf>
    <xf numFmtId="43" fontId="0" fillId="0" borderId="0" xfId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6">
    <cellStyle name="Comma" xfId="1" builtinId="3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76"/>
  <sheetViews>
    <sheetView tabSelected="1" zoomScaleNormal="100" workbookViewId="0">
      <selection activeCell="A8" sqref="A8:A9"/>
    </sheetView>
  </sheetViews>
  <sheetFormatPr defaultRowHeight="15" x14ac:dyDescent="0.25"/>
  <cols>
    <col min="1" max="1" width="56.28515625" style="1" customWidth="1"/>
    <col min="2" max="2" width="11.42578125" style="28" hidden="1" customWidth="1"/>
    <col min="3" max="3" width="22.85546875" style="2" customWidth="1"/>
    <col min="4" max="4" width="17.7109375" style="3" customWidth="1"/>
    <col min="5" max="5" width="12.140625" style="32" customWidth="1"/>
    <col min="6" max="6" width="12" style="32" hidden="1" customWidth="1"/>
    <col min="7" max="7" width="19.140625" style="32" customWidth="1"/>
    <col min="8" max="8" width="17.7109375" style="28" customWidth="1"/>
    <col min="9" max="9" width="13.7109375" style="3" customWidth="1"/>
    <col min="10" max="10" width="11.5703125" style="1" hidden="1" customWidth="1"/>
    <col min="11" max="11" width="0" style="1" hidden="1" customWidth="1"/>
    <col min="12" max="12" width="11.5703125" style="1" hidden="1" customWidth="1"/>
    <col min="13" max="18" width="0" style="1" hidden="1" customWidth="1"/>
    <col min="19" max="16384" width="9.140625" style="1"/>
  </cols>
  <sheetData>
    <row r="1" spans="1:165" x14ac:dyDescent="0.25">
      <c r="A1" s="1" t="s">
        <v>0</v>
      </c>
    </row>
    <row r="3" spans="1:16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</row>
    <row r="4" spans="1:165" x14ac:dyDescent="0.25">
      <c r="A4" s="42" t="s">
        <v>127</v>
      </c>
      <c r="B4" s="42"/>
      <c r="C4" s="42"/>
      <c r="D4" s="42"/>
      <c r="E4" s="42"/>
      <c r="F4" s="42"/>
      <c r="G4" s="42"/>
      <c r="H4" s="42"/>
      <c r="I4" s="42"/>
    </row>
    <row r="6" spans="1:165" x14ac:dyDescent="0.25">
      <c r="A6" s="1" t="s">
        <v>2</v>
      </c>
    </row>
    <row r="8" spans="1:165" s="4" customFormat="1" ht="33.75" customHeight="1" x14ac:dyDescent="0.25">
      <c r="A8" s="43" t="s">
        <v>3</v>
      </c>
      <c r="B8" s="43" t="s">
        <v>4</v>
      </c>
      <c r="C8" s="44" t="s">
        <v>5</v>
      </c>
      <c r="D8" s="46" t="s">
        <v>6</v>
      </c>
      <c r="E8" s="47" t="s">
        <v>7</v>
      </c>
      <c r="F8" s="47" t="s">
        <v>8</v>
      </c>
      <c r="G8" s="48" t="s">
        <v>9</v>
      </c>
      <c r="H8" s="43" t="s">
        <v>10</v>
      </c>
      <c r="I8" s="43"/>
    </row>
    <row r="9" spans="1:165" s="4" customFormat="1" ht="48.75" customHeight="1" x14ac:dyDescent="0.25">
      <c r="A9" s="43"/>
      <c r="B9" s="43"/>
      <c r="C9" s="45"/>
      <c r="D9" s="46"/>
      <c r="E9" s="47"/>
      <c r="F9" s="47"/>
      <c r="G9" s="49"/>
      <c r="H9" s="30" t="s">
        <v>11</v>
      </c>
      <c r="I9" s="31" t="s">
        <v>12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165" s="10" customFormat="1" x14ac:dyDescent="0.25">
      <c r="A10" s="5" t="s">
        <v>13</v>
      </c>
      <c r="B10" s="6"/>
      <c r="C10" s="7"/>
      <c r="D10" s="8"/>
      <c r="E10" s="23"/>
      <c r="F10" s="23"/>
      <c r="G10" s="23"/>
      <c r="H10" s="9"/>
      <c r="I10" s="8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165" s="10" customFormat="1" x14ac:dyDescent="0.25">
      <c r="A11" s="11"/>
      <c r="B11" s="6"/>
      <c r="C11" s="7"/>
      <c r="D11" s="8"/>
      <c r="E11" s="23"/>
      <c r="F11" s="23"/>
      <c r="G11" s="23"/>
      <c r="H11" s="9"/>
      <c r="I11" s="8"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165" s="19" customFormat="1" ht="52.5" customHeight="1" x14ac:dyDescent="0.25">
      <c r="A12" s="11" t="s">
        <v>39</v>
      </c>
      <c r="B12" s="13"/>
      <c r="C12" s="17" t="s">
        <v>16</v>
      </c>
      <c r="D12" s="15">
        <v>1199482.68</v>
      </c>
      <c r="E12" s="18">
        <v>44251</v>
      </c>
      <c r="F12" s="18">
        <v>70</v>
      </c>
      <c r="G12" s="18">
        <v>44321</v>
      </c>
      <c r="H12" s="9">
        <f t="shared" ref="H12:H43" si="0">I12/D12</f>
        <v>1.0000000000000002</v>
      </c>
      <c r="I12" s="8">
        <f>179922.4+479913.02+539647.26</f>
        <v>1199482.6800000002</v>
      </c>
      <c r="J12" s="33">
        <f t="shared" ref="J12:J43" si="1">D12-I12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165" s="20" customFormat="1" ht="30" x14ac:dyDescent="0.25">
      <c r="A13" s="11" t="s">
        <v>74</v>
      </c>
      <c r="B13" s="13" t="s">
        <v>44</v>
      </c>
      <c r="C13" s="17" t="s">
        <v>65</v>
      </c>
      <c r="D13" s="15">
        <v>999800</v>
      </c>
      <c r="E13" s="18">
        <v>44251</v>
      </c>
      <c r="F13" s="18"/>
      <c r="G13" s="18">
        <v>44314</v>
      </c>
      <c r="H13" s="9">
        <f t="shared" si="0"/>
        <v>1</v>
      </c>
      <c r="I13" s="15">
        <v>999800</v>
      </c>
      <c r="J13" s="33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</row>
    <row r="14" spans="1:165" s="20" customFormat="1" ht="33.75" customHeight="1" x14ac:dyDescent="0.25">
      <c r="A14" s="11" t="s">
        <v>75</v>
      </c>
      <c r="B14" s="13"/>
      <c r="C14" s="17" t="s">
        <v>20</v>
      </c>
      <c r="D14" s="15">
        <v>999427.87</v>
      </c>
      <c r="E14" s="18">
        <v>44251</v>
      </c>
      <c r="F14" s="18">
        <v>53</v>
      </c>
      <c r="G14" s="18">
        <v>44328</v>
      </c>
      <c r="H14" s="9">
        <f t="shared" si="0"/>
        <v>1</v>
      </c>
      <c r="I14" s="15">
        <f>700060.38+299367.49</f>
        <v>999427.87</v>
      </c>
      <c r="J14" s="33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</row>
    <row r="15" spans="1:165" s="20" customFormat="1" ht="30" x14ac:dyDescent="0.25">
      <c r="A15" s="11" t="s">
        <v>38</v>
      </c>
      <c r="B15" s="13"/>
      <c r="C15" s="17" t="s">
        <v>22</v>
      </c>
      <c r="D15" s="15">
        <v>999429.08</v>
      </c>
      <c r="E15" s="18">
        <v>44251</v>
      </c>
      <c r="F15" s="18">
        <v>76</v>
      </c>
      <c r="G15" s="18">
        <v>44327</v>
      </c>
      <c r="H15" s="9">
        <f t="shared" si="0"/>
        <v>0.75776858524068558</v>
      </c>
      <c r="I15" s="15">
        <f>303926.38+453409.58</f>
        <v>757335.96</v>
      </c>
      <c r="J15" s="33">
        <f t="shared" si="1"/>
        <v>242093.12</v>
      </c>
      <c r="K15" s="1"/>
      <c r="L15" s="34">
        <f>J15+453409.58</f>
        <v>695502.7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</row>
    <row r="16" spans="1:165" s="20" customFormat="1" ht="30" x14ac:dyDescent="0.25">
      <c r="A16" s="11" t="s">
        <v>76</v>
      </c>
      <c r="B16" s="13" t="s">
        <v>46</v>
      </c>
      <c r="C16" s="17" t="s">
        <v>66</v>
      </c>
      <c r="D16" s="15">
        <v>499483.05</v>
      </c>
      <c r="E16" s="18">
        <v>44253</v>
      </c>
      <c r="F16" s="35"/>
      <c r="G16" s="18">
        <v>44280</v>
      </c>
      <c r="H16" s="9">
        <f t="shared" si="0"/>
        <v>1</v>
      </c>
      <c r="I16" s="8">
        <v>499483.05</v>
      </c>
      <c r="J16" s="33">
        <f t="shared" si="1"/>
        <v>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</row>
    <row r="17" spans="1:165" s="20" customFormat="1" ht="30" x14ac:dyDescent="0.25">
      <c r="A17" s="11" t="s">
        <v>77</v>
      </c>
      <c r="B17" s="13" t="s">
        <v>49</v>
      </c>
      <c r="C17" s="17" t="s">
        <v>15</v>
      </c>
      <c r="D17" s="15">
        <v>33541.480000000003</v>
      </c>
      <c r="E17" s="18">
        <v>44256</v>
      </c>
      <c r="F17" s="18"/>
      <c r="G17" s="18">
        <v>44256</v>
      </c>
      <c r="H17" s="9">
        <f t="shared" si="0"/>
        <v>1</v>
      </c>
      <c r="I17" s="15">
        <v>33541.480000000003</v>
      </c>
      <c r="J17" s="33">
        <f t="shared" si="1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</row>
    <row r="18" spans="1:165" s="20" customFormat="1" ht="45" x14ac:dyDescent="0.25">
      <c r="A18" s="11" t="s">
        <v>78</v>
      </c>
      <c r="B18" s="13" t="s">
        <v>48</v>
      </c>
      <c r="C18" s="17" t="s">
        <v>67</v>
      </c>
      <c r="D18" s="15">
        <v>199745.58</v>
      </c>
      <c r="E18" s="18">
        <v>44256</v>
      </c>
      <c r="F18" s="18"/>
      <c r="G18" s="18" t="s">
        <v>47</v>
      </c>
      <c r="H18" s="9">
        <f t="shared" si="0"/>
        <v>1</v>
      </c>
      <c r="I18" s="8">
        <v>199745.58</v>
      </c>
      <c r="J18" s="33">
        <f t="shared" si="1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</row>
    <row r="19" spans="1:165" s="20" customFormat="1" ht="30" x14ac:dyDescent="0.25">
      <c r="A19" s="11" t="s">
        <v>79</v>
      </c>
      <c r="B19" s="13" t="s">
        <v>44</v>
      </c>
      <c r="C19" s="17" t="s">
        <v>65</v>
      </c>
      <c r="D19" s="15">
        <v>99952.5</v>
      </c>
      <c r="E19" s="18">
        <v>44264</v>
      </c>
      <c r="F19" s="18"/>
      <c r="G19" s="18">
        <v>44274</v>
      </c>
      <c r="H19" s="9">
        <f t="shared" si="0"/>
        <v>1</v>
      </c>
      <c r="I19" s="15">
        <v>99952.5</v>
      </c>
      <c r="J19" s="33">
        <f t="shared" si="1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</row>
    <row r="20" spans="1:165" s="20" customFormat="1" ht="45" x14ac:dyDescent="0.25">
      <c r="A20" s="11" t="s">
        <v>80</v>
      </c>
      <c r="B20" s="13" t="s">
        <v>35</v>
      </c>
      <c r="C20" s="17" t="s">
        <v>19</v>
      </c>
      <c r="D20" s="15">
        <v>9000</v>
      </c>
      <c r="E20" s="18">
        <v>44270</v>
      </c>
      <c r="F20" s="18"/>
      <c r="G20" s="18">
        <v>44272</v>
      </c>
      <c r="H20" s="9">
        <f t="shared" si="0"/>
        <v>1</v>
      </c>
      <c r="I20" s="8">
        <v>9000</v>
      </c>
      <c r="J20" s="33">
        <f t="shared" si="1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</row>
    <row r="21" spans="1:165" s="20" customFormat="1" ht="45" x14ac:dyDescent="0.25">
      <c r="A21" s="11" t="s">
        <v>81</v>
      </c>
      <c r="B21" s="13" t="s">
        <v>35</v>
      </c>
      <c r="C21" s="17" t="s">
        <v>19</v>
      </c>
      <c r="D21" s="15">
        <v>49880</v>
      </c>
      <c r="E21" s="18">
        <v>44272</v>
      </c>
      <c r="F21" s="18"/>
      <c r="G21" s="18">
        <v>44279</v>
      </c>
      <c r="H21" s="9">
        <f t="shared" si="0"/>
        <v>1</v>
      </c>
      <c r="I21" s="8">
        <v>49880</v>
      </c>
      <c r="J21" s="33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</row>
    <row r="22" spans="1:165" s="20" customFormat="1" ht="30" x14ac:dyDescent="0.25">
      <c r="A22" s="11" t="s">
        <v>82</v>
      </c>
      <c r="B22" s="13" t="s">
        <v>40</v>
      </c>
      <c r="C22" s="17" t="s">
        <v>63</v>
      </c>
      <c r="D22" s="15">
        <v>199865.34</v>
      </c>
      <c r="E22" s="18">
        <v>44278</v>
      </c>
      <c r="F22" s="18"/>
      <c r="G22" s="18">
        <v>44293</v>
      </c>
      <c r="H22" s="9">
        <f t="shared" si="0"/>
        <v>1</v>
      </c>
      <c r="I22" s="15">
        <v>199865.34</v>
      </c>
      <c r="J22" s="33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</row>
    <row r="23" spans="1:165" s="20" customFormat="1" ht="45" x14ac:dyDescent="0.25">
      <c r="A23" s="11" t="s">
        <v>83</v>
      </c>
      <c r="B23" s="13" t="s">
        <v>42</v>
      </c>
      <c r="C23" s="17" t="s">
        <v>64</v>
      </c>
      <c r="D23" s="15">
        <v>149966.76</v>
      </c>
      <c r="E23" s="18">
        <v>44278</v>
      </c>
      <c r="F23" s="18"/>
      <c r="G23" s="18">
        <v>44291</v>
      </c>
      <c r="H23" s="9">
        <f t="shared" si="0"/>
        <v>1</v>
      </c>
      <c r="I23" s="15">
        <v>149966.76</v>
      </c>
      <c r="J23" s="33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</row>
    <row r="24" spans="1:165" s="20" customFormat="1" ht="30" x14ac:dyDescent="0.25">
      <c r="A24" s="11" t="s">
        <v>84</v>
      </c>
      <c r="B24" s="13" t="s">
        <v>36</v>
      </c>
      <c r="C24" s="17" t="s">
        <v>23</v>
      </c>
      <c r="D24" s="15">
        <v>99959.99</v>
      </c>
      <c r="E24" s="18">
        <v>44278</v>
      </c>
      <c r="F24" s="18"/>
      <c r="G24" s="18">
        <v>44286</v>
      </c>
      <c r="H24" s="9">
        <f t="shared" si="0"/>
        <v>1</v>
      </c>
      <c r="I24" s="8">
        <v>99959.99</v>
      </c>
      <c r="J24" s="33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</row>
    <row r="25" spans="1:165" s="20" customFormat="1" ht="30" x14ac:dyDescent="0.25">
      <c r="A25" s="11" t="s">
        <v>85</v>
      </c>
      <c r="B25" s="13" t="s">
        <v>48</v>
      </c>
      <c r="C25" s="17" t="s">
        <v>67</v>
      </c>
      <c r="D25" s="15">
        <v>199820</v>
      </c>
      <c r="E25" s="18">
        <v>44278</v>
      </c>
      <c r="F25" s="18"/>
      <c r="G25" s="18">
        <v>44293</v>
      </c>
      <c r="H25" s="9">
        <f t="shared" si="0"/>
        <v>1</v>
      </c>
      <c r="I25" s="8">
        <v>199820</v>
      </c>
      <c r="J25" s="33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</row>
    <row r="26" spans="1:165" s="20" customFormat="1" ht="30" x14ac:dyDescent="0.25">
      <c r="A26" s="11" t="s">
        <v>86</v>
      </c>
      <c r="B26" s="13" t="s">
        <v>41</v>
      </c>
      <c r="C26" s="17" t="s">
        <v>17</v>
      </c>
      <c r="D26" s="15">
        <v>175000</v>
      </c>
      <c r="E26" s="18">
        <v>44278</v>
      </c>
      <c r="F26" s="18"/>
      <c r="G26" s="18">
        <v>44293</v>
      </c>
      <c r="H26" s="9">
        <f t="shared" si="0"/>
        <v>1</v>
      </c>
      <c r="I26" s="15">
        <v>175000</v>
      </c>
      <c r="J26" s="33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</row>
    <row r="27" spans="1:165" s="20" customFormat="1" ht="45" x14ac:dyDescent="0.25">
      <c r="A27" s="11" t="s">
        <v>87</v>
      </c>
      <c r="B27" s="13" t="s">
        <v>55</v>
      </c>
      <c r="C27" s="17" t="s">
        <v>69</v>
      </c>
      <c r="D27" s="15">
        <v>34498.25</v>
      </c>
      <c r="E27" s="18">
        <v>44278</v>
      </c>
      <c r="F27" s="18"/>
      <c r="G27" s="18">
        <v>44284</v>
      </c>
      <c r="H27" s="9">
        <f t="shared" si="0"/>
        <v>1</v>
      </c>
      <c r="I27" s="8">
        <v>34498.25</v>
      </c>
      <c r="J27" s="33">
        <f t="shared" si="1"/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</row>
    <row r="28" spans="1:165" s="20" customFormat="1" ht="45" x14ac:dyDescent="0.25">
      <c r="A28" s="11" t="s">
        <v>88</v>
      </c>
      <c r="B28" s="13" t="s">
        <v>35</v>
      </c>
      <c r="C28" s="14" t="s">
        <v>19</v>
      </c>
      <c r="D28" s="15">
        <v>30000</v>
      </c>
      <c r="E28" s="18">
        <v>44280</v>
      </c>
      <c r="F28" s="18"/>
      <c r="G28" s="18">
        <v>44284</v>
      </c>
      <c r="H28" s="9">
        <f t="shared" si="0"/>
        <v>1</v>
      </c>
      <c r="I28" s="8">
        <v>30000</v>
      </c>
      <c r="J28" s="33">
        <f t="shared" si="1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</row>
    <row r="29" spans="1:165" s="20" customFormat="1" ht="30" x14ac:dyDescent="0.25">
      <c r="A29" s="11" t="s">
        <v>89</v>
      </c>
      <c r="B29" s="13" t="s">
        <v>33</v>
      </c>
      <c r="C29" s="17" t="s">
        <v>14</v>
      </c>
      <c r="D29" s="15">
        <v>59885</v>
      </c>
      <c r="E29" s="18">
        <v>44284</v>
      </c>
      <c r="F29" s="18"/>
      <c r="G29" s="18">
        <v>44293</v>
      </c>
      <c r="H29" s="9">
        <f t="shared" si="0"/>
        <v>1</v>
      </c>
      <c r="I29" s="15">
        <v>59885</v>
      </c>
      <c r="J29" s="33">
        <f t="shared" si="1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</row>
    <row r="30" spans="1:165" s="20" customFormat="1" ht="30" x14ac:dyDescent="0.25">
      <c r="A30" s="11" t="s">
        <v>90</v>
      </c>
      <c r="B30" s="13" t="s">
        <v>44</v>
      </c>
      <c r="C30" s="17" t="s">
        <v>65</v>
      </c>
      <c r="D30" s="15">
        <v>29978.75</v>
      </c>
      <c r="E30" s="18">
        <v>44284</v>
      </c>
      <c r="F30" s="18"/>
      <c r="G30" s="18">
        <v>44291</v>
      </c>
      <c r="H30" s="9">
        <f t="shared" si="0"/>
        <v>1</v>
      </c>
      <c r="I30" s="15">
        <v>29978.75</v>
      </c>
      <c r="J30" s="33">
        <f t="shared" si="1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</row>
    <row r="31" spans="1:165" s="20" customFormat="1" ht="30" x14ac:dyDescent="0.25">
      <c r="A31" s="11" t="s">
        <v>91</v>
      </c>
      <c r="B31" s="13" t="s">
        <v>60</v>
      </c>
      <c r="C31" s="17" t="s">
        <v>72</v>
      </c>
      <c r="D31" s="15">
        <v>29978.75</v>
      </c>
      <c r="E31" s="18">
        <v>44285</v>
      </c>
      <c r="F31" s="18"/>
      <c r="G31" s="18">
        <v>44293</v>
      </c>
      <c r="H31" s="9">
        <f t="shared" si="0"/>
        <v>1</v>
      </c>
      <c r="I31" s="15">
        <v>29978.75</v>
      </c>
      <c r="J31" s="33">
        <f t="shared" si="1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</row>
    <row r="32" spans="1:165" s="20" customFormat="1" ht="45" x14ac:dyDescent="0.25">
      <c r="A32" s="11" t="s">
        <v>92</v>
      </c>
      <c r="B32" s="13" t="s">
        <v>35</v>
      </c>
      <c r="C32" s="17" t="s">
        <v>19</v>
      </c>
      <c r="D32" s="15">
        <v>11850</v>
      </c>
      <c r="E32" s="18">
        <v>44285</v>
      </c>
      <c r="F32" s="18"/>
      <c r="G32" s="18">
        <v>44286</v>
      </c>
      <c r="H32" s="9">
        <f t="shared" si="0"/>
        <v>1</v>
      </c>
      <c r="I32" s="8">
        <v>11850</v>
      </c>
      <c r="J32" s="33">
        <f t="shared" si="1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</row>
    <row r="33" spans="1:165" s="20" customFormat="1" ht="45" x14ac:dyDescent="0.25">
      <c r="A33" s="11" t="s">
        <v>93</v>
      </c>
      <c r="B33" s="13" t="s">
        <v>42</v>
      </c>
      <c r="C33" s="17" t="s">
        <v>64</v>
      </c>
      <c r="D33" s="15">
        <v>9687.5</v>
      </c>
      <c r="E33" s="18">
        <v>44286</v>
      </c>
      <c r="F33" s="18"/>
      <c r="G33" s="18">
        <v>44291</v>
      </c>
      <c r="H33" s="9">
        <f t="shared" si="0"/>
        <v>1</v>
      </c>
      <c r="I33" s="8">
        <v>9687.5</v>
      </c>
      <c r="J33" s="33">
        <f t="shared" si="1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</row>
    <row r="34" spans="1:165" s="20" customFormat="1" ht="30" x14ac:dyDescent="0.25">
      <c r="A34" s="11" t="s">
        <v>94</v>
      </c>
      <c r="B34" s="13" t="s">
        <v>46</v>
      </c>
      <c r="C34" s="17" t="s">
        <v>66</v>
      </c>
      <c r="D34" s="15">
        <v>99660</v>
      </c>
      <c r="E34" s="18">
        <v>44286</v>
      </c>
      <c r="F34" s="18"/>
      <c r="G34" s="18">
        <v>44294</v>
      </c>
      <c r="H34" s="9">
        <f t="shared" si="0"/>
        <v>1</v>
      </c>
      <c r="I34" s="8">
        <v>99660</v>
      </c>
      <c r="J34" s="33">
        <f t="shared" si="1"/>
        <v>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</row>
    <row r="35" spans="1:165" s="20" customFormat="1" ht="49.5" customHeight="1" x14ac:dyDescent="0.25">
      <c r="A35" s="11" t="s">
        <v>95</v>
      </c>
      <c r="B35" s="13" t="s">
        <v>42</v>
      </c>
      <c r="C35" s="17" t="s">
        <v>64</v>
      </c>
      <c r="D35" s="15">
        <v>999662.83</v>
      </c>
      <c r="E35" s="18">
        <v>44299</v>
      </c>
      <c r="F35" s="18"/>
      <c r="G35" s="18" t="s">
        <v>52</v>
      </c>
      <c r="H35" s="9">
        <f t="shared" si="0"/>
        <v>1.0000000000000002</v>
      </c>
      <c r="I35" s="15">
        <f>198494.5+149949.42+651218.91</f>
        <v>999662.83000000007</v>
      </c>
      <c r="J35" s="33">
        <f t="shared" si="1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</row>
    <row r="36" spans="1:165" s="20" customFormat="1" ht="30" x14ac:dyDescent="0.25">
      <c r="A36" s="11" t="s">
        <v>96</v>
      </c>
      <c r="B36" s="13" t="s">
        <v>41</v>
      </c>
      <c r="C36" s="17" t="s">
        <v>17</v>
      </c>
      <c r="D36" s="15">
        <v>499688.89</v>
      </c>
      <c r="E36" s="18">
        <v>44299</v>
      </c>
      <c r="F36" s="18"/>
      <c r="G36" s="18">
        <v>44319</v>
      </c>
      <c r="H36" s="9">
        <f t="shared" si="0"/>
        <v>1</v>
      </c>
      <c r="I36" s="15">
        <v>499688.89</v>
      </c>
      <c r="J36" s="33">
        <f t="shared" si="1"/>
        <v>0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</row>
    <row r="37" spans="1:165" s="20" customFormat="1" ht="45" x14ac:dyDescent="0.25">
      <c r="A37" s="11" t="s">
        <v>97</v>
      </c>
      <c r="B37" s="13" t="s">
        <v>51</v>
      </c>
      <c r="C37" s="17" t="s">
        <v>68</v>
      </c>
      <c r="D37" s="15">
        <v>999457.2</v>
      </c>
      <c r="E37" s="18">
        <v>44299</v>
      </c>
      <c r="F37" s="18"/>
      <c r="G37" s="18" t="s">
        <v>50</v>
      </c>
      <c r="H37" s="9">
        <f t="shared" si="0"/>
        <v>0.15</v>
      </c>
      <c r="I37" s="8">
        <v>149918.57999999999</v>
      </c>
      <c r="J37" s="33">
        <f t="shared" si="1"/>
        <v>849538.62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</row>
    <row r="38" spans="1:165" s="20" customFormat="1" ht="45" x14ac:dyDescent="0.25">
      <c r="A38" s="11" t="s">
        <v>98</v>
      </c>
      <c r="B38" s="13" t="s">
        <v>51</v>
      </c>
      <c r="C38" s="17" t="s">
        <v>68</v>
      </c>
      <c r="D38" s="15">
        <v>296503.2</v>
      </c>
      <c r="E38" s="18">
        <v>44299</v>
      </c>
      <c r="F38" s="18"/>
      <c r="G38" s="18">
        <v>44321</v>
      </c>
      <c r="H38" s="9">
        <f t="shared" si="0"/>
        <v>1</v>
      </c>
      <c r="I38" s="8">
        <v>296503.2</v>
      </c>
      <c r="J38" s="33">
        <f t="shared" si="1"/>
        <v>0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</row>
    <row r="39" spans="1:165" s="20" customFormat="1" ht="42" customHeight="1" x14ac:dyDescent="0.25">
      <c r="A39" s="11" t="s">
        <v>99</v>
      </c>
      <c r="B39" s="13" t="s">
        <v>31</v>
      </c>
      <c r="C39" s="17" t="s">
        <v>16</v>
      </c>
      <c r="D39" s="15">
        <v>299704.82</v>
      </c>
      <c r="E39" s="18">
        <v>44300</v>
      </c>
      <c r="F39" s="18"/>
      <c r="G39" s="18">
        <v>44314</v>
      </c>
      <c r="H39" s="9">
        <f t="shared" si="0"/>
        <v>1</v>
      </c>
      <c r="I39" s="15">
        <v>299704.82</v>
      </c>
      <c r="J39" s="33">
        <f t="shared" si="1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</row>
    <row r="40" spans="1:165" s="20" customFormat="1" ht="42" customHeight="1" x14ac:dyDescent="0.25">
      <c r="A40" s="12" t="s">
        <v>100</v>
      </c>
      <c r="B40" s="13" t="s">
        <v>42</v>
      </c>
      <c r="C40" s="14" t="s">
        <v>64</v>
      </c>
      <c r="D40" s="15">
        <v>299704.82</v>
      </c>
      <c r="E40" s="23">
        <v>44300</v>
      </c>
      <c r="F40" s="18"/>
      <c r="G40" s="23">
        <v>44319</v>
      </c>
      <c r="H40" s="9">
        <f t="shared" si="0"/>
        <v>1</v>
      </c>
      <c r="I40" s="8">
        <v>299704.82</v>
      </c>
      <c r="J40" s="33">
        <f t="shared" si="1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</row>
    <row r="41" spans="1:165" s="20" customFormat="1" ht="30" x14ac:dyDescent="0.25">
      <c r="A41" s="11" t="s">
        <v>101</v>
      </c>
      <c r="B41" s="13" t="s">
        <v>37</v>
      </c>
      <c r="C41" s="17" t="s">
        <v>21</v>
      </c>
      <c r="D41" s="15">
        <v>499688.89</v>
      </c>
      <c r="E41" s="18">
        <v>44300</v>
      </c>
      <c r="F41" s="18"/>
      <c r="G41" s="18">
        <v>44319</v>
      </c>
      <c r="H41" s="9">
        <f t="shared" si="0"/>
        <v>1</v>
      </c>
      <c r="I41" s="8">
        <v>499688.89</v>
      </c>
      <c r="J41" s="33">
        <f t="shared" si="1"/>
        <v>0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</row>
    <row r="42" spans="1:165" s="20" customFormat="1" ht="30" x14ac:dyDescent="0.25">
      <c r="A42" s="13" t="s">
        <v>102</v>
      </c>
      <c r="B42" s="16" t="s">
        <v>32</v>
      </c>
      <c r="C42" s="17" t="s">
        <v>18</v>
      </c>
      <c r="D42" s="15">
        <v>299704.82</v>
      </c>
      <c r="E42" s="18">
        <v>44300</v>
      </c>
      <c r="F42" s="18"/>
      <c r="G42" s="18">
        <v>44319</v>
      </c>
      <c r="H42" s="9">
        <f t="shared" si="0"/>
        <v>1</v>
      </c>
      <c r="I42" s="15">
        <v>299704.82</v>
      </c>
      <c r="J42" s="33">
        <f t="shared" si="1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1:165" s="20" customFormat="1" ht="40.5" customHeight="1" x14ac:dyDescent="0.25">
      <c r="A43" s="13" t="s">
        <v>103</v>
      </c>
      <c r="B43" s="16" t="s">
        <v>37</v>
      </c>
      <c r="C43" s="17" t="s">
        <v>21</v>
      </c>
      <c r="D43" s="15">
        <v>31700</v>
      </c>
      <c r="E43" s="18">
        <v>44302</v>
      </c>
      <c r="F43" s="18"/>
      <c r="G43" s="18">
        <v>44307</v>
      </c>
      <c r="H43" s="9">
        <f t="shared" si="0"/>
        <v>1</v>
      </c>
      <c r="I43" s="15">
        <v>31700</v>
      </c>
      <c r="J43" s="33">
        <f t="shared" si="1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1:165" s="20" customFormat="1" ht="45" x14ac:dyDescent="0.25">
      <c r="A44" s="11" t="s">
        <v>104</v>
      </c>
      <c r="B44" s="13" t="s">
        <v>31</v>
      </c>
      <c r="C44" s="17" t="s">
        <v>16</v>
      </c>
      <c r="D44" s="15">
        <v>100000</v>
      </c>
      <c r="E44" s="18">
        <v>44303</v>
      </c>
      <c r="F44" s="18"/>
      <c r="G44" s="18">
        <v>44307</v>
      </c>
      <c r="H44" s="9">
        <f t="shared" ref="H44:H66" si="2">I44/D44</f>
        <v>1</v>
      </c>
      <c r="I44" s="15">
        <v>100000</v>
      </c>
      <c r="J44" s="33">
        <f t="shared" ref="J44:J66" si="3">D44-I44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</row>
    <row r="45" spans="1:165" s="20" customFormat="1" ht="45" x14ac:dyDescent="0.25">
      <c r="A45" s="11" t="s">
        <v>105</v>
      </c>
      <c r="B45" s="13" t="s">
        <v>51</v>
      </c>
      <c r="C45" s="17" t="s">
        <v>68</v>
      </c>
      <c r="D45" s="15">
        <v>49987.43</v>
      </c>
      <c r="E45" s="18">
        <v>44305</v>
      </c>
      <c r="F45" s="18"/>
      <c r="G45" s="18">
        <v>44312</v>
      </c>
      <c r="H45" s="9">
        <f t="shared" si="2"/>
        <v>1</v>
      </c>
      <c r="I45" s="8">
        <v>49987.43</v>
      </c>
      <c r="J45" s="33">
        <f t="shared" si="3"/>
        <v>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</row>
    <row r="46" spans="1:165" s="20" customFormat="1" ht="30" x14ac:dyDescent="0.25">
      <c r="A46" s="13" t="s">
        <v>106</v>
      </c>
      <c r="B46" s="16" t="s">
        <v>37</v>
      </c>
      <c r="C46" s="17" t="s">
        <v>21</v>
      </c>
      <c r="D46" s="15">
        <v>44938</v>
      </c>
      <c r="E46" s="18">
        <v>44305</v>
      </c>
      <c r="F46" s="18"/>
      <c r="G46" s="18">
        <v>44314</v>
      </c>
      <c r="H46" s="9">
        <f t="shared" si="2"/>
        <v>1</v>
      </c>
      <c r="I46" s="15">
        <v>44938</v>
      </c>
      <c r="J46" s="33">
        <f t="shared" si="3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1:165" s="20" customFormat="1" ht="30" x14ac:dyDescent="0.25">
      <c r="A47" s="11" t="s">
        <v>107</v>
      </c>
      <c r="B47" s="13" t="s">
        <v>36</v>
      </c>
      <c r="C47" s="17" t="s">
        <v>23</v>
      </c>
      <c r="D47" s="15">
        <v>119900.84</v>
      </c>
      <c r="E47" s="18">
        <v>44307</v>
      </c>
      <c r="F47" s="18"/>
      <c r="G47" s="18">
        <v>44314</v>
      </c>
      <c r="H47" s="9">
        <f t="shared" si="2"/>
        <v>1</v>
      </c>
      <c r="I47" s="8">
        <v>119900.84</v>
      </c>
      <c r="J47" s="33">
        <f t="shared" si="3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</row>
    <row r="48" spans="1:165" s="20" customFormat="1" ht="45" x14ac:dyDescent="0.25">
      <c r="A48" s="11" t="s">
        <v>108</v>
      </c>
      <c r="B48" s="13" t="s">
        <v>42</v>
      </c>
      <c r="C48" s="17" t="s">
        <v>64</v>
      </c>
      <c r="D48" s="15">
        <v>99959.99</v>
      </c>
      <c r="E48" s="18">
        <v>44312</v>
      </c>
      <c r="F48" s="36"/>
      <c r="G48" s="18">
        <v>44321</v>
      </c>
      <c r="H48" s="9">
        <f t="shared" si="2"/>
        <v>1</v>
      </c>
      <c r="I48" s="8">
        <v>99959.99</v>
      </c>
      <c r="J48" s="33">
        <f t="shared" si="3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</row>
    <row r="49" spans="1:165" s="20" customFormat="1" ht="45" x14ac:dyDescent="0.25">
      <c r="A49" s="11" t="s">
        <v>109</v>
      </c>
      <c r="B49" s="13" t="s">
        <v>34</v>
      </c>
      <c r="C49" s="17" t="s">
        <v>15</v>
      </c>
      <c r="D49" s="15">
        <v>25460</v>
      </c>
      <c r="E49" s="18">
        <v>44313</v>
      </c>
      <c r="F49" s="18"/>
      <c r="G49" s="18">
        <v>44319</v>
      </c>
      <c r="H49" s="9">
        <f t="shared" si="2"/>
        <v>1</v>
      </c>
      <c r="I49" s="15">
        <v>25460</v>
      </c>
      <c r="J49" s="33">
        <f t="shared" si="3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</row>
    <row r="50" spans="1:165" s="20" customFormat="1" ht="42.75" customHeight="1" x14ac:dyDescent="0.25">
      <c r="A50" s="13" t="s">
        <v>110</v>
      </c>
      <c r="B50" s="16" t="s">
        <v>37</v>
      </c>
      <c r="C50" s="17" t="s">
        <v>21</v>
      </c>
      <c r="D50" s="15">
        <v>9992.5</v>
      </c>
      <c r="E50" s="18">
        <v>44321</v>
      </c>
      <c r="F50" s="18"/>
      <c r="G50" s="18">
        <v>44323</v>
      </c>
      <c r="H50" s="9">
        <f t="shared" si="2"/>
        <v>1</v>
      </c>
      <c r="I50" s="15">
        <v>9992.5</v>
      </c>
      <c r="J50" s="33">
        <f t="shared" si="3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1:165" s="20" customFormat="1" ht="30" x14ac:dyDescent="0.25">
      <c r="A51" s="11" t="s">
        <v>111</v>
      </c>
      <c r="B51" s="13" t="s">
        <v>70</v>
      </c>
      <c r="C51" s="17" t="s">
        <v>15</v>
      </c>
      <c r="D51" s="15">
        <v>4000</v>
      </c>
      <c r="E51" s="18">
        <v>44322</v>
      </c>
      <c r="F51" s="18"/>
      <c r="G51" s="18">
        <v>44327</v>
      </c>
      <c r="H51" s="9">
        <f t="shared" si="2"/>
        <v>1</v>
      </c>
      <c r="I51" s="15">
        <v>4000</v>
      </c>
      <c r="J51" s="33">
        <f t="shared" si="3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</row>
    <row r="52" spans="1:165" s="20" customFormat="1" ht="30" x14ac:dyDescent="0.25">
      <c r="A52" s="11" t="s">
        <v>112</v>
      </c>
      <c r="B52" s="13" t="s">
        <v>49</v>
      </c>
      <c r="C52" s="17" t="s">
        <v>15</v>
      </c>
      <c r="D52" s="15">
        <v>16549.900000000001</v>
      </c>
      <c r="E52" s="18">
        <v>44323</v>
      </c>
      <c r="F52" s="18"/>
      <c r="G52" s="18">
        <v>44357</v>
      </c>
      <c r="H52" s="9">
        <f t="shared" si="2"/>
        <v>1</v>
      </c>
      <c r="I52" s="15">
        <v>16549.900000000001</v>
      </c>
      <c r="J52" s="33">
        <f t="shared" si="3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</row>
    <row r="53" spans="1:165" s="20" customFormat="1" ht="30" x14ac:dyDescent="0.25">
      <c r="A53" s="11" t="s">
        <v>113</v>
      </c>
      <c r="B53" s="13" t="s">
        <v>59</v>
      </c>
      <c r="C53" s="17" t="s">
        <v>72</v>
      </c>
      <c r="D53" s="15">
        <v>79950</v>
      </c>
      <c r="E53" s="18">
        <v>44330</v>
      </c>
      <c r="F53" s="18"/>
      <c r="G53" s="18">
        <v>44342</v>
      </c>
      <c r="H53" s="9">
        <f t="shared" si="2"/>
        <v>1</v>
      </c>
      <c r="I53" s="15">
        <v>79950</v>
      </c>
      <c r="J53" s="33">
        <f t="shared" si="3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</row>
    <row r="54" spans="1:165" s="20" customFormat="1" ht="45" x14ac:dyDescent="0.25">
      <c r="A54" s="11" t="s">
        <v>114</v>
      </c>
      <c r="B54" s="13" t="s">
        <v>55</v>
      </c>
      <c r="C54" s="17" t="s">
        <v>69</v>
      </c>
      <c r="D54" s="15">
        <v>24915</v>
      </c>
      <c r="E54" s="18">
        <v>44341</v>
      </c>
      <c r="F54" s="18"/>
      <c r="G54" s="18">
        <v>44347</v>
      </c>
      <c r="H54" s="9">
        <f t="shared" si="2"/>
        <v>1</v>
      </c>
      <c r="I54" s="8">
        <v>24915</v>
      </c>
      <c r="J54" s="33">
        <f t="shared" si="3"/>
        <v>0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</row>
    <row r="55" spans="1:165" s="20" customFormat="1" ht="45" x14ac:dyDescent="0.25">
      <c r="A55" s="11" t="s">
        <v>115</v>
      </c>
      <c r="B55" s="13" t="s">
        <v>62</v>
      </c>
      <c r="C55" s="17" t="s">
        <v>73</v>
      </c>
      <c r="D55" s="15">
        <v>199850</v>
      </c>
      <c r="E55" s="18">
        <v>44347</v>
      </c>
      <c r="F55" s="18"/>
      <c r="G55" s="18">
        <v>44356</v>
      </c>
      <c r="H55" s="9">
        <f t="shared" si="2"/>
        <v>1</v>
      </c>
      <c r="I55" s="15">
        <v>199850</v>
      </c>
      <c r="J55" s="33">
        <f t="shared" si="3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</row>
    <row r="56" spans="1:165" s="20" customFormat="1" ht="30" x14ac:dyDescent="0.25">
      <c r="A56" s="11" t="s">
        <v>116</v>
      </c>
      <c r="B56" s="13"/>
      <c r="C56" s="17" t="s">
        <v>72</v>
      </c>
      <c r="D56" s="15">
        <v>22000</v>
      </c>
      <c r="E56" s="18">
        <v>44357</v>
      </c>
      <c r="F56" s="18"/>
      <c r="G56" s="18">
        <v>44365</v>
      </c>
      <c r="H56" s="9">
        <f t="shared" si="2"/>
        <v>1</v>
      </c>
      <c r="I56" s="15">
        <v>22000</v>
      </c>
      <c r="J56" s="33">
        <f t="shared" si="3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</row>
    <row r="57" spans="1:165" s="20" customFormat="1" ht="30" x14ac:dyDescent="0.25">
      <c r="A57" s="11" t="s">
        <v>117</v>
      </c>
      <c r="B57" s="13" t="s">
        <v>41</v>
      </c>
      <c r="C57" s="17" t="s">
        <v>17</v>
      </c>
      <c r="D57" s="15">
        <v>34947.65</v>
      </c>
      <c r="E57" s="18">
        <v>44363</v>
      </c>
      <c r="F57" s="18"/>
      <c r="G57" s="18">
        <v>44369</v>
      </c>
      <c r="H57" s="9">
        <f t="shared" si="2"/>
        <v>1</v>
      </c>
      <c r="I57" s="8">
        <v>34947.65</v>
      </c>
      <c r="J57" s="33">
        <f t="shared" si="3"/>
        <v>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</row>
    <row r="58" spans="1:165" s="20" customFormat="1" ht="30" x14ac:dyDescent="0.25">
      <c r="A58" s="11" t="s">
        <v>118</v>
      </c>
      <c r="B58" s="13" t="s">
        <v>41</v>
      </c>
      <c r="C58" s="17" t="s">
        <v>17</v>
      </c>
      <c r="D58" s="15">
        <v>84955</v>
      </c>
      <c r="E58" s="18">
        <v>84955</v>
      </c>
      <c r="F58" s="18"/>
      <c r="G58" s="18" t="s">
        <v>43</v>
      </c>
      <c r="H58" s="9">
        <f t="shared" si="2"/>
        <v>1</v>
      </c>
      <c r="I58" s="15">
        <v>84955</v>
      </c>
      <c r="J58" s="33">
        <f t="shared" si="3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</row>
    <row r="59" spans="1:165" s="20" customFormat="1" ht="30" x14ac:dyDescent="0.25">
      <c r="A59" s="11" t="s">
        <v>119</v>
      </c>
      <c r="B59" s="13" t="s">
        <v>36</v>
      </c>
      <c r="C59" s="14" t="s">
        <v>23</v>
      </c>
      <c r="D59" s="15">
        <v>99964.6</v>
      </c>
      <c r="E59" s="18" t="s">
        <v>45</v>
      </c>
      <c r="F59" s="18"/>
      <c r="G59" s="18">
        <v>44244</v>
      </c>
      <c r="H59" s="9">
        <f t="shared" si="2"/>
        <v>1</v>
      </c>
      <c r="I59" s="8">
        <v>99964.6</v>
      </c>
      <c r="J59" s="33">
        <f t="shared" si="3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</row>
    <row r="60" spans="1:165" s="20" customFormat="1" ht="45" x14ac:dyDescent="0.25">
      <c r="A60" s="11" t="s">
        <v>120</v>
      </c>
      <c r="B60" s="13" t="s">
        <v>51</v>
      </c>
      <c r="C60" s="17" t="s">
        <v>68</v>
      </c>
      <c r="D60" s="15">
        <v>149790.32</v>
      </c>
      <c r="E60" s="18" t="s">
        <v>54</v>
      </c>
      <c r="F60" s="18"/>
      <c r="G60" s="18">
        <v>44293</v>
      </c>
      <c r="H60" s="9">
        <f t="shared" si="2"/>
        <v>1</v>
      </c>
      <c r="I60" s="8">
        <v>149790.32</v>
      </c>
      <c r="J60" s="33">
        <f t="shared" si="3"/>
        <v>0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</row>
    <row r="61" spans="1:165" s="20" customFormat="1" ht="45" x14ac:dyDescent="0.25">
      <c r="A61" s="11" t="s">
        <v>121</v>
      </c>
      <c r="B61" s="13" t="s">
        <v>51</v>
      </c>
      <c r="C61" s="17" t="s">
        <v>68</v>
      </c>
      <c r="D61" s="15">
        <v>39970</v>
      </c>
      <c r="E61" s="18" t="s">
        <v>56</v>
      </c>
      <c r="F61" s="18"/>
      <c r="G61" s="18">
        <v>44292</v>
      </c>
      <c r="H61" s="9">
        <f t="shared" si="2"/>
        <v>1</v>
      </c>
      <c r="I61" s="8">
        <v>39970</v>
      </c>
      <c r="J61" s="33">
        <f t="shared" si="3"/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</row>
    <row r="62" spans="1:165" s="20" customFormat="1" ht="30" x14ac:dyDescent="0.25">
      <c r="A62" s="11" t="s">
        <v>122</v>
      </c>
      <c r="B62" s="13" t="s">
        <v>44</v>
      </c>
      <c r="C62" s="17" t="s">
        <v>65</v>
      </c>
      <c r="D62" s="15">
        <v>99800</v>
      </c>
      <c r="E62" s="18" t="s">
        <v>53</v>
      </c>
      <c r="F62" s="18"/>
      <c r="G62" s="18">
        <v>44294</v>
      </c>
      <c r="H62" s="9">
        <f t="shared" si="2"/>
        <v>1</v>
      </c>
      <c r="I62" s="15">
        <v>99800</v>
      </c>
      <c r="J62" s="33">
        <f t="shared" si="3"/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</row>
    <row r="63" spans="1:165" ht="30" x14ac:dyDescent="0.25">
      <c r="A63" s="11" t="s">
        <v>123</v>
      </c>
      <c r="B63" s="13" t="s">
        <v>41</v>
      </c>
      <c r="C63" s="17" t="s">
        <v>17</v>
      </c>
      <c r="D63" s="15">
        <v>49810</v>
      </c>
      <c r="E63" s="18" t="s">
        <v>61</v>
      </c>
      <c r="F63" s="18"/>
      <c r="G63" s="18">
        <v>44356</v>
      </c>
      <c r="H63" s="9">
        <f t="shared" si="2"/>
        <v>1</v>
      </c>
      <c r="I63" s="8">
        <v>49810</v>
      </c>
      <c r="J63" s="33">
        <f t="shared" si="3"/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</row>
    <row r="64" spans="1:165" ht="45" x14ac:dyDescent="0.25">
      <c r="A64" s="11" t="s">
        <v>124</v>
      </c>
      <c r="B64" s="13"/>
      <c r="C64" s="17" t="s">
        <v>20</v>
      </c>
      <c r="D64" s="15">
        <v>499558.61</v>
      </c>
      <c r="E64" s="18" t="s">
        <v>30</v>
      </c>
      <c r="F64" s="18"/>
      <c r="G64" s="18">
        <v>44318</v>
      </c>
      <c r="H64" s="9">
        <f t="shared" si="2"/>
        <v>0.14999999699734931</v>
      </c>
      <c r="I64" s="15">
        <v>74933.789999999994</v>
      </c>
      <c r="J64" s="33">
        <f t="shared" si="3"/>
        <v>424624.82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</row>
    <row r="65" spans="1:165" ht="30" x14ac:dyDescent="0.25">
      <c r="A65" s="11" t="s">
        <v>125</v>
      </c>
      <c r="B65" s="13" t="s">
        <v>59</v>
      </c>
      <c r="C65" s="17" t="s">
        <v>72</v>
      </c>
      <c r="D65" s="15">
        <v>299930</v>
      </c>
      <c r="E65" s="18" t="s">
        <v>57</v>
      </c>
      <c r="F65" s="18"/>
      <c r="G65" s="18">
        <v>44321</v>
      </c>
      <c r="H65" s="9">
        <f t="shared" si="2"/>
        <v>1</v>
      </c>
      <c r="I65" s="15">
        <v>299930</v>
      </c>
      <c r="J65" s="33">
        <f t="shared" si="3"/>
        <v>0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</row>
    <row r="66" spans="1:165" ht="30" x14ac:dyDescent="0.25">
      <c r="A66" s="11" t="s">
        <v>126</v>
      </c>
      <c r="B66" s="13" t="s">
        <v>58</v>
      </c>
      <c r="C66" s="17" t="s">
        <v>71</v>
      </c>
      <c r="D66" s="15">
        <v>299829</v>
      </c>
      <c r="E66" s="18" t="s">
        <v>57</v>
      </c>
      <c r="F66" s="18"/>
      <c r="G66" s="18">
        <v>44321</v>
      </c>
      <c r="H66" s="9">
        <f t="shared" si="2"/>
        <v>1</v>
      </c>
      <c r="I66" s="8">
        <v>299829</v>
      </c>
      <c r="J66" s="33">
        <f t="shared" si="3"/>
        <v>0</v>
      </c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</row>
    <row r="67" spans="1:165" x14ac:dyDescent="0.25">
      <c r="A67" s="37"/>
      <c r="B67" s="38"/>
      <c r="C67" s="39"/>
      <c r="D67" s="40"/>
      <c r="E67" s="36"/>
      <c r="F67" s="36"/>
      <c r="G67" s="36"/>
      <c r="H67" s="38"/>
      <c r="I67" s="40"/>
    </row>
    <row r="68" spans="1:165" x14ac:dyDescent="0.25">
      <c r="A68" s="1" t="s">
        <v>24</v>
      </c>
      <c r="E68" s="28"/>
      <c r="F68" s="24"/>
      <c r="G68" s="28"/>
    </row>
    <row r="69" spans="1:165" x14ac:dyDescent="0.25">
      <c r="A69" s="1" t="s">
        <v>25</v>
      </c>
      <c r="E69" s="28"/>
      <c r="F69" s="24"/>
      <c r="G69" s="28"/>
    </row>
    <row r="70" spans="1:165" x14ac:dyDescent="0.25">
      <c r="E70" s="28"/>
      <c r="F70" s="24"/>
      <c r="G70" s="28"/>
    </row>
    <row r="71" spans="1:165" x14ac:dyDescent="0.25">
      <c r="E71" s="24"/>
      <c r="F71" s="28"/>
      <c r="G71" s="28"/>
      <c r="H71" s="3"/>
      <c r="I71" s="1"/>
    </row>
    <row r="72" spans="1:165" x14ac:dyDescent="0.25">
      <c r="A72" s="50" t="s">
        <v>26</v>
      </c>
      <c r="B72" s="50"/>
      <c r="C72" s="50"/>
      <c r="E72" s="25"/>
      <c r="F72" s="29"/>
      <c r="G72" s="29"/>
      <c r="H72" s="27" t="s">
        <v>27</v>
      </c>
      <c r="I72" s="1"/>
    </row>
    <row r="73" spans="1:165" s="28" customFormat="1" x14ac:dyDescent="0.25">
      <c r="A73" s="41" t="s">
        <v>28</v>
      </c>
      <c r="B73" s="41"/>
      <c r="C73" s="41"/>
      <c r="D73" s="21"/>
      <c r="E73" s="24"/>
      <c r="H73" s="28" t="s">
        <v>29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:165" x14ac:dyDescent="0.25">
      <c r="E74" s="24"/>
      <c r="F74" s="28"/>
      <c r="G74" s="28"/>
      <c r="H74" s="3"/>
      <c r="I74" s="1"/>
    </row>
    <row r="75" spans="1:165" s="28" customFormat="1" x14ac:dyDescent="0.25">
      <c r="A75" s="22"/>
      <c r="C75" s="2"/>
      <c r="D75" s="3"/>
      <c r="E75" s="32"/>
      <c r="F75" s="32"/>
      <c r="G75" s="32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1:165" x14ac:dyDescent="0.25">
      <c r="A76" s="22"/>
    </row>
  </sheetData>
  <sheetProtection password="C1B6" sheet="1" objects="1" scenarios="1"/>
  <sortState ref="A12:FI35">
    <sortCondition ref="H12:H35"/>
  </sortState>
  <mergeCells count="12">
    <mergeCell ref="A73:C73"/>
    <mergeCell ref="A3:I3"/>
    <mergeCell ref="A4:I4"/>
    <mergeCell ref="A8:A9"/>
    <mergeCell ref="B8:B9"/>
    <mergeCell ref="C8:C9"/>
    <mergeCell ref="D8:D9"/>
    <mergeCell ref="E8:E9"/>
    <mergeCell ref="F8:F9"/>
    <mergeCell ref="G8:G9"/>
    <mergeCell ref="H8:I8"/>
    <mergeCell ref="A72:C72"/>
  </mergeCells>
  <pageMargins left="0.3" right="0.56999999999999995" top="0.54" bottom="0.35" header="0.3" footer="0.3"/>
  <pageSetup scale="75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2ND qtr 2021 orig</vt:lpstr>
      <vt:lpstr>'20% IRA 2ND qtr 2021 orig'!Print_Area</vt:lpstr>
      <vt:lpstr>'20% IRA 2ND qtr 2021 orig'!Print_Titles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MTO Asingan</cp:lastModifiedBy>
  <cp:lastPrinted>2021-07-13T06:25:14Z</cp:lastPrinted>
  <dcterms:created xsi:type="dcterms:W3CDTF">2020-11-03T09:53:38Z</dcterms:created>
  <dcterms:modified xsi:type="dcterms:W3CDTF">2021-07-15T05:40:13Z</dcterms:modified>
</cp:coreProperties>
</file>