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0730" windowHeight="11760"/>
  </bookViews>
  <sheets>
    <sheet name="20% IRA 2nd qtr 2018" sheetId="1" r:id="rId1"/>
  </sheets>
  <definedNames>
    <definedName name="_xlnm.Print_Area" localSheetId="0">'20% IRA 2nd qtr 2018'!$A$1:$K$61</definedName>
    <definedName name="_xlnm.Print_Titles" localSheetId="0">'20% IRA 2nd qtr 2018'!$1:$9</definedName>
  </definedNames>
  <calcPr calcId="144525"/>
</workbook>
</file>

<file path=xl/calcChain.xml><?xml version="1.0" encoding="utf-8"?>
<calcChain xmlns="http://schemas.openxmlformats.org/spreadsheetml/2006/main">
  <c r="G36" i="1" l="1"/>
  <c r="D36" i="1"/>
  <c r="I36" i="1" s="1"/>
  <c r="G35" i="1"/>
  <c r="D35" i="1"/>
  <c r="I35" i="1" s="1"/>
  <c r="I34" i="1"/>
  <c r="G34" i="1"/>
  <c r="G33" i="1"/>
  <c r="D33" i="1"/>
  <c r="I33" i="1" s="1"/>
  <c r="G32" i="1"/>
  <c r="D32" i="1"/>
  <c r="I32" i="1" s="1"/>
  <c r="I31" i="1"/>
  <c r="G31" i="1"/>
  <c r="D31" i="1"/>
  <c r="I30" i="1"/>
  <c r="G30" i="1"/>
  <c r="D30" i="1"/>
  <c r="I29" i="1"/>
  <c r="G29" i="1"/>
  <c r="I28" i="1"/>
  <c r="G28" i="1"/>
  <c r="I27" i="1"/>
  <c r="G27" i="1"/>
  <c r="I26" i="1"/>
  <c r="G26" i="1"/>
  <c r="D26" i="1"/>
  <c r="I25" i="1"/>
  <c r="G25" i="1"/>
  <c r="G24" i="1"/>
  <c r="D24" i="1"/>
  <c r="I24" i="1" s="1"/>
  <c r="I23" i="1"/>
  <c r="G23" i="1"/>
  <c r="G22" i="1"/>
  <c r="D22" i="1"/>
  <c r="I22" i="1" s="1"/>
  <c r="G21" i="1"/>
  <c r="D21" i="1"/>
  <c r="I21" i="1" s="1"/>
  <c r="I20" i="1"/>
  <c r="G20" i="1"/>
  <c r="D20" i="1"/>
  <c r="I19" i="1"/>
  <c r="G19" i="1"/>
  <c r="I18" i="1"/>
  <c r="G18" i="1"/>
  <c r="I17" i="1"/>
  <c r="G17" i="1"/>
  <c r="D17" i="1"/>
  <c r="I16" i="1"/>
  <c r="G16" i="1"/>
  <c r="I15" i="1"/>
  <c r="G15" i="1"/>
  <c r="D15" i="1"/>
  <c r="I14" i="1"/>
  <c r="G14" i="1"/>
  <c r="I13" i="1"/>
  <c r="G13" i="1"/>
  <c r="I12" i="1"/>
  <c r="G12" i="1"/>
  <c r="D12" i="1"/>
  <c r="I11" i="1"/>
  <c r="G11" i="1"/>
</calcChain>
</file>

<file path=xl/sharedStrings.xml><?xml version="1.0" encoding="utf-8"?>
<sst xmlns="http://schemas.openxmlformats.org/spreadsheetml/2006/main" count="78" uniqueCount="76">
  <si>
    <t>FDP Form 7 - 20% Component of the IRA Utilization</t>
  </si>
  <si>
    <t>20% COMPONENT OF THE IRA UTILIZATION</t>
  </si>
  <si>
    <t>FOR THE 2ND QUARTER, CY 2018</t>
  </si>
  <si>
    <t>Pangasinan, Municipality of Asingan</t>
  </si>
  <si>
    <t>Program or Project</t>
  </si>
  <si>
    <t>AGENCY</t>
  </si>
  <si>
    <t>Location</t>
  </si>
  <si>
    <t>Total Cost</t>
  </si>
  <si>
    <t>Date Started</t>
  </si>
  <si>
    <t>Contract Duration</t>
  </si>
  <si>
    <t>Target Completion Date</t>
  </si>
  <si>
    <t>Project Status</t>
  </si>
  <si>
    <t>No. of Extensions, if any</t>
  </si>
  <si>
    <t>Remarks</t>
  </si>
  <si>
    <t>completion</t>
  </si>
  <si>
    <t>% of Completion</t>
  </si>
  <si>
    <t>Total Cost Incurred to Date</t>
  </si>
  <si>
    <t>SOCIAL DEVELOPMENT</t>
  </si>
  <si>
    <t>Construction of CHB Lined Canal at BRGY. Domanpot,  Asingan, Pangasinan</t>
  </si>
  <si>
    <t>Domanpot, Asingan, Pangasinan</t>
  </si>
  <si>
    <t>Concreting of road shoulder at soloria street, poblacion east</t>
  </si>
  <si>
    <t>Poblacion East, Asingan, Pangasinan</t>
  </si>
  <si>
    <t>Construction of CHB Lined Canal at Cabalitian,Asingan, Pangasinan</t>
  </si>
  <si>
    <t>Cabalitian, Asingan, Pangasinan</t>
  </si>
  <si>
    <t>Construction of Irrigated Line Canal Brgy. Ariston West, Asingan, Pangasinan</t>
  </si>
  <si>
    <t>Ariston East, Asingan</t>
  </si>
  <si>
    <t>Concreting of Road Shoulder Ariston West, Asingan, Pangasinan</t>
  </si>
  <si>
    <t>Ariston West, Asingan, Pangasinan</t>
  </si>
  <si>
    <t>Concreting column for Covered Court at BRGY. Bobonan, Asingan, Pangasinan</t>
  </si>
  <si>
    <t>Bobonan, Asingan, Pangasinan</t>
  </si>
  <si>
    <t>Concreting of road shoulder at Brgy. Calepaan Asingan, Pangasinan</t>
  </si>
  <si>
    <t>Calepaan, Asingan, Pangasinan</t>
  </si>
  <si>
    <t>Construction of Covered Court infront of Multi-Purpose Hall at brgy. Carosucan norte</t>
  </si>
  <si>
    <t>Carosucan Norte, Asingan, Pangasinan</t>
  </si>
  <si>
    <t>Covered Court, Brgy. Carosucan Sur, Asingan, Pangasinan</t>
  </si>
  <si>
    <t>Carosucan Sur, Asingan, Pangasinan</t>
  </si>
  <si>
    <t>Concreting of Road Shoulder at Zone 1, Brgy. Dupac, Asingan, Pangasinan</t>
  </si>
  <si>
    <t>Dupac, Asingan, Pangasinan</t>
  </si>
  <si>
    <t>Continuation of the Concreting of Road shoulder at Brgy. Macalong Asingan Pangasinan</t>
  </si>
  <si>
    <t>Macalong, Asingan</t>
  </si>
  <si>
    <t>Replacement of Roofing at Segregain Area MRF, asingan, Pangasinan</t>
  </si>
  <si>
    <t>MRF, Asingan</t>
  </si>
  <si>
    <t>Concreting of Road Shoulder at Brgy. Poblacion East, Asingan, Pangasinan</t>
  </si>
  <si>
    <t>Construction of Stone Masonry of Local Access Road at Sitio Caniogan, Ariston West, Asingan, Pangasinan</t>
  </si>
  <si>
    <t xml:space="preserve"> Sitio Caniogan, Ariston West, Asingan, Pangasinan</t>
  </si>
  <si>
    <t>Renovation of Multi Purpose Hall at Ariston East, Asingan, Pangasinan</t>
  </si>
  <si>
    <t>Ariston East, Asingan, Pangasinan</t>
  </si>
  <si>
    <t>Continuation of irrigated line canal at Brgy. Ariston West, Asingan Pangasinan</t>
  </si>
  <si>
    <t>Ariston West, Asingan Pangasinan</t>
  </si>
  <si>
    <t>Construction of Local Access Road at Brgy. Baro, Asingan, Pangasinan</t>
  </si>
  <si>
    <t>Baro, Asingan, Pangasinan</t>
  </si>
  <si>
    <t>Concreting of Local Access Road at Zone 3, Brgy. Coldit, Asingan, pangasinan</t>
  </si>
  <si>
    <t>Coldit, Asingan, Pangasinan</t>
  </si>
  <si>
    <t>Concreting of road shoulder @ Rizal Ave., Brgy. Bantog, Asingan, Pangasinan</t>
  </si>
  <si>
    <t>Bantog, Asingan, Pangasinan</t>
  </si>
  <si>
    <t>Construction of perimeter fence (Phase II) at Teofilo Gante Elementary School, Asingan, Pangasinan</t>
  </si>
  <si>
    <t>Sanchez, Asingan, Pangasinan</t>
  </si>
  <si>
    <t>Structural Floor Slab of Brgy. Hall Brgy. San Vicente West, Asingan, Pangasinan</t>
  </si>
  <si>
    <t>San Vicente West, Asingan</t>
  </si>
  <si>
    <t>Concreting of local access road at Brgy. San Vicente east, asingan, Pangasinan</t>
  </si>
  <si>
    <t>San Vicente east, Asingan</t>
  </si>
  <si>
    <t>Concreting of pavement and road shoulder besides Sport Center, Soloria Street, Poblacion East, Asingan, Pangasinan</t>
  </si>
  <si>
    <t xml:space="preserve">Soloria Street, Poblacion East, Asingan, </t>
  </si>
  <si>
    <t>Concreting of road shoulder at brgy. Palaris, Asingan</t>
  </si>
  <si>
    <t xml:space="preserve">Palaris, Asingan, </t>
  </si>
  <si>
    <t>Rehabilitation of ceiling of the Brgy. Health Center at Palaris, Asingan, Pangasinan</t>
  </si>
  <si>
    <t>Fabrication of steel rack of storage room at Sports Center, Asingan, Pangasinan</t>
  </si>
  <si>
    <t>Asingan</t>
  </si>
  <si>
    <t>ECONOMIC DEVELOPMENT</t>
  </si>
  <si>
    <t>ENVIRONMENTAL MANAGEMENT</t>
  </si>
  <si>
    <t>We hereby certify that we have reviewed the contents and hereby attest to the veracity and correctness of the data or information contained in this</t>
  </si>
  <si>
    <t>document.</t>
  </si>
  <si>
    <t>MARJORIE V. TINTE</t>
  </si>
  <si>
    <t>ATTY. JOSHUA V. VIRAY</t>
  </si>
  <si>
    <t>Municipal Accountant</t>
  </si>
  <si>
    <t>Acting  Municipal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</si>
</sst>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m/dd/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2" fontId="0" fillId="0" borderId="0" xfId="0" applyNumberFormat="1" applyFill="1" applyAlignment="1">
      <alignment horizontal="center" vertical="center" wrapText="1"/>
    </xf>
    <xf numFmtId="43" fontId="0" fillId="0" borderId="0" xfId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2" fontId="0" fillId="0" borderId="1" xfId="0" applyNumberFormat="1" applyFill="1" applyBorder="1" applyAlignment="1">
      <alignment horizontal="center" vertical="center" wrapText="1"/>
    </xf>
    <xf numFmtId="43" fontId="0" fillId="0" borderId="1" xfId="1" applyFont="1" applyFill="1" applyBorder="1" applyAlignment="1">
      <alignment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43" fontId="1" fillId="0" borderId="1" xfId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wrapText="1"/>
    </xf>
    <xf numFmtId="2" fontId="0" fillId="0" borderId="1" xfId="0" applyNumberFormat="1" applyFill="1" applyBorder="1" applyAlignment="1">
      <alignment wrapText="1"/>
    </xf>
    <xf numFmtId="2" fontId="0" fillId="0" borderId="1" xfId="0" applyNumberFormat="1" applyFill="1" applyBorder="1" applyAlignment="1">
      <alignment vertical="center" wrapText="1"/>
    </xf>
    <xf numFmtId="2" fontId="0" fillId="0" borderId="1" xfId="1" applyNumberFormat="1" applyFont="1" applyFill="1" applyBorder="1" applyAlignment="1">
      <alignment wrapText="1"/>
    </xf>
    <xf numFmtId="43" fontId="0" fillId="0" borderId="1" xfId="1" applyFont="1" applyFill="1" applyBorder="1" applyAlignment="1">
      <alignment wrapText="1"/>
    </xf>
    <xf numFmtId="0" fontId="0" fillId="0" borderId="1" xfId="0" applyFill="1" applyBorder="1" applyAlignment="1">
      <alignment horizontal="left" vertical="center" wrapText="1"/>
    </xf>
    <xf numFmtId="2" fontId="0" fillId="0" borderId="1" xfId="1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14" fontId="0" fillId="0" borderId="1" xfId="0" applyNumberFormat="1" applyFill="1" applyBorder="1" applyAlignment="1">
      <alignment horizontal="center" vertical="center" wrapText="1"/>
    </xf>
    <xf numFmtId="43" fontId="0" fillId="0" borderId="0" xfId="1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3" fontId="2" fillId="0" borderId="0" xfId="1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1809750</xdr:colOff>
      <xdr:row>58</xdr:row>
      <xdr:rowOff>57150</xdr:rowOff>
    </xdr:from>
    <xdr:to>
      <xdr:col>0</xdr:col>
      <xdr:colOff>2644904</xdr:colOff>
      <xdr:row>59</xdr:row>
      <xdr:rowOff>67818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0" y="18097500"/>
          <a:ext cx="835154" cy="201168"/>
        </a:xfrm>
        <a:prstGeom prst="rect">
          <a:avLst/>
        </a:prstGeom>
      </xdr:spPr>
    </xdr:pic>
    <xdr:clientData/>
  </xdr:twoCellAnchor>
  <xdr:twoCellAnchor editAs="oneCell">
    <xdr:from>
      <xdr:col>8</xdr:col>
      <xdr:colOff>422583</xdr:colOff>
      <xdr:row>55</xdr:row>
      <xdr:rowOff>188100</xdr:rowOff>
    </xdr:from>
    <xdr:to>
      <xdr:col>10</xdr:col>
      <xdr:colOff>628922</xdr:colOff>
      <xdr:row>61</xdr:row>
      <xdr:rowOff>47625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8808" y="17656950"/>
          <a:ext cx="2206589" cy="1002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Z63"/>
  <sheetViews>
    <sheetView tabSelected="1" workbookViewId="0">
      <selection activeCell="C5" sqref="C5"/>
    </sheetView>
  </sheetViews>
  <sheetFormatPr defaultRowHeight="15" x14ac:dyDescent="0.25"/>
  <cols>
    <col min="1" max="1" width="40.85546875" style="1" customWidth="1"/>
    <col min="2" max="2" width="26.140625" style="2" hidden="1" customWidth="1"/>
    <col min="3" max="3" width="23.85546875" style="3" customWidth="1"/>
    <col min="4" max="4" width="15.28515625" style="4" customWidth="1"/>
    <col min="5" max="5" width="13" style="2" customWidth="1"/>
    <col min="6" max="6" width="13" style="2" hidden="1" customWidth="1"/>
    <col min="7" max="8" width="12.7109375" style="2" customWidth="1"/>
    <col min="9" max="9" width="17" style="4" customWidth="1"/>
    <col min="10" max="10" width="13" style="1" customWidth="1"/>
    <col min="11" max="11" width="11.5703125" style="5" customWidth="1"/>
    <col min="12" max="12" width="13" style="2" customWidth="1"/>
    <col min="13" max="16384" width="9.140625" style="1"/>
  </cols>
  <sheetData>
    <row r="1" spans="1:12" x14ac:dyDescent="0.25">
      <c r="A1" s="1" t="s">
        <v>0</v>
      </c>
    </row>
    <row r="3" spans="1:12" x14ac:dyDescent="0.25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6"/>
    </row>
    <row r="4" spans="1:12" x14ac:dyDescent="0.25">
      <c r="A4" s="43" t="s">
        <v>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6"/>
    </row>
    <row r="6" spans="1:12" x14ac:dyDescent="0.25">
      <c r="A6" s="1" t="s">
        <v>3</v>
      </c>
    </row>
    <row r="8" spans="1:12" s="7" customFormat="1" ht="33.75" customHeight="1" x14ac:dyDescent="0.25">
      <c r="A8" s="38" t="s">
        <v>4</v>
      </c>
      <c r="B8" s="38" t="s">
        <v>5</v>
      </c>
      <c r="C8" s="44" t="s">
        <v>6</v>
      </c>
      <c r="D8" s="45" t="s">
        <v>7</v>
      </c>
      <c r="E8" s="38" t="s">
        <v>8</v>
      </c>
      <c r="F8" s="38" t="s">
        <v>9</v>
      </c>
      <c r="G8" s="38" t="s">
        <v>10</v>
      </c>
      <c r="H8" s="38" t="s">
        <v>11</v>
      </c>
      <c r="I8" s="38"/>
      <c r="J8" s="38" t="s">
        <v>12</v>
      </c>
      <c r="K8" s="39" t="s">
        <v>13</v>
      </c>
      <c r="L8" s="40" t="s">
        <v>14</v>
      </c>
    </row>
    <row r="9" spans="1:12" s="7" customFormat="1" ht="48.75" customHeight="1" x14ac:dyDescent="0.25">
      <c r="A9" s="38"/>
      <c r="B9" s="38"/>
      <c r="C9" s="44"/>
      <c r="D9" s="45"/>
      <c r="E9" s="38"/>
      <c r="F9" s="38"/>
      <c r="G9" s="38"/>
      <c r="H9" s="8" t="s">
        <v>15</v>
      </c>
      <c r="I9" s="9" t="s">
        <v>16</v>
      </c>
      <c r="J9" s="38"/>
      <c r="K9" s="39"/>
      <c r="L9" s="40"/>
    </row>
    <row r="10" spans="1:12" s="19" customFormat="1" x14ac:dyDescent="0.25">
      <c r="A10" s="10" t="s">
        <v>17</v>
      </c>
      <c r="B10" s="11"/>
      <c r="C10" s="12"/>
      <c r="D10" s="13"/>
      <c r="E10" s="14"/>
      <c r="F10" s="14"/>
      <c r="G10" s="14"/>
      <c r="H10" s="15"/>
      <c r="I10" s="16"/>
      <c r="J10" s="11"/>
      <c r="K10" s="17"/>
      <c r="L10" s="18"/>
    </row>
    <row r="11" spans="1:12" s="19" customFormat="1" ht="30" x14ac:dyDescent="0.25">
      <c r="A11" s="20" t="s">
        <v>18</v>
      </c>
      <c r="B11" s="21"/>
      <c r="C11" s="22" t="s">
        <v>19</v>
      </c>
      <c r="D11" s="13">
        <v>139405</v>
      </c>
      <c r="E11" s="14">
        <v>43202</v>
      </c>
      <c r="F11" s="14"/>
      <c r="G11" s="14">
        <f>E11+7</f>
        <v>43209</v>
      </c>
      <c r="H11" s="15">
        <v>1</v>
      </c>
      <c r="I11" s="16">
        <f>D11</f>
        <v>139405</v>
      </c>
      <c r="J11" s="11"/>
      <c r="K11" s="17"/>
      <c r="L11" s="18"/>
    </row>
    <row r="12" spans="1:12" s="19" customFormat="1" ht="30" x14ac:dyDescent="0.25">
      <c r="A12" s="11" t="s">
        <v>20</v>
      </c>
      <c r="B12" s="11"/>
      <c r="C12" s="23" t="s">
        <v>21</v>
      </c>
      <c r="D12" s="13">
        <f>144520+55040</f>
        <v>199560</v>
      </c>
      <c r="E12" s="14">
        <v>43207</v>
      </c>
      <c r="F12" s="14"/>
      <c r="G12" s="14">
        <f t="shared" ref="G12:G36" si="0">E12+7</f>
        <v>43214</v>
      </c>
      <c r="H12" s="15">
        <v>1</v>
      </c>
      <c r="I12" s="16">
        <f t="shared" ref="I12:I36" si="1">D12</f>
        <v>199560</v>
      </c>
      <c r="J12" s="11"/>
      <c r="K12" s="17"/>
      <c r="L12" s="18"/>
    </row>
    <row r="13" spans="1:12" s="19" customFormat="1" ht="30" x14ac:dyDescent="0.25">
      <c r="A13" s="20" t="s">
        <v>22</v>
      </c>
      <c r="B13" s="21"/>
      <c r="C13" s="24" t="s">
        <v>23</v>
      </c>
      <c r="D13" s="13">
        <v>199551.5</v>
      </c>
      <c r="E13" s="14">
        <v>43215</v>
      </c>
      <c r="F13" s="14"/>
      <c r="G13" s="14">
        <f t="shared" si="0"/>
        <v>43222</v>
      </c>
      <c r="H13" s="15">
        <v>1</v>
      </c>
      <c r="I13" s="16">
        <f t="shared" si="1"/>
        <v>199551.5</v>
      </c>
      <c r="J13" s="11"/>
      <c r="K13" s="17"/>
      <c r="L13" s="18"/>
    </row>
    <row r="14" spans="1:12" s="19" customFormat="1" ht="30" x14ac:dyDescent="0.25">
      <c r="A14" s="11" t="s">
        <v>24</v>
      </c>
      <c r="B14" s="11"/>
      <c r="C14" s="23" t="s">
        <v>25</v>
      </c>
      <c r="D14" s="13">
        <v>99513</v>
      </c>
      <c r="E14" s="14">
        <v>43250</v>
      </c>
      <c r="F14" s="14"/>
      <c r="G14" s="14">
        <f t="shared" si="0"/>
        <v>43257</v>
      </c>
      <c r="H14" s="15">
        <v>1</v>
      </c>
      <c r="I14" s="16">
        <f t="shared" si="1"/>
        <v>99513</v>
      </c>
      <c r="J14" s="11"/>
      <c r="K14" s="17"/>
      <c r="L14" s="18"/>
    </row>
    <row r="15" spans="1:12" s="19" customFormat="1" ht="30" x14ac:dyDescent="0.25">
      <c r="A15" s="20" t="s">
        <v>26</v>
      </c>
      <c r="B15" s="21"/>
      <c r="C15" s="22" t="s">
        <v>27</v>
      </c>
      <c r="D15" s="13">
        <f>131376.5+68120</f>
        <v>199496.5</v>
      </c>
      <c r="E15" s="14">
        <v>43222</v>
      </c>
      <c r="F15" s="14"/>
      <c r="G15" s="14">
        <f t="shared" si="0"/>
        <v>43229</v>
      </c>
      <c r="H15" s="15">
        <v>1</v>
      </c>
      <c r="I15" s="16">
        <f t="shared" si="1"/>
        <v>199496.5</v>
      </c>
      <c r="J15" s="11"/>
      <c r="K15" s="17"/>
      <c r="L15" s="18"/>
    </row>
    <row r="16" spans="1:12" s="19" customFormat="1" ht="30" x14ac:dyDescent="0.25">
      <c r="A16" s="20" t="s">
        <v>28</v>
      </c>
      <c r="B16" s="25"/>
      <c r="C16" s="24" t="s">
        <v>29</v>
      </c>
      <c r="D16" s="13">
        <v>199487</v>
      </c>
      <c r="E16" s="14">
        <v>43236</v>
      </c>
      <c r="F16" s="14"/>
      <c r="G16" s="14">
        <f t="shared" si="0"/>
        <v>43243</v>
      </c>
      <c r="H16" s="15">
        <v>1</v>
      </c>
      <c r="I16" s="16">
        <f t="shared" si="1"/>
        <v>199487</v>
      </c>
      <c r="J16" s="11"/>
      <c r="K16" s="17"/>
      <c r="L16" s="18"/>
    </row>
    <row r="17" spans="1:12" s="19" customFormat="1" ht="30" x14ac:dyDescent="0.25">
      <c r="A17" s="20" t="s">
        <v>30</v>
      </c>
      <c r="B17" s="21"/>
      <c r="C17" s="24" t="s">
        <v>31</v>
      </c>
      <c r="D17" s="13">
        <f>136500+62916</f>
        <v>199416</v>
      </c>
      <c r="E17" s="14">
        <v>43231</v>
      </c>
      <c r="F17" s="14"/>
      <c r="G17" s="14">
        <f t="shared" si="0"/>
        <v>43238</v>
      </c>
      <c r="H17" s="15">
        <v>1</v>
      </c>
      <c r="I17" s="16">
        <f t="shared" si="1"/>
        <v>199416</v>
      </c>
      <c r="J17" s="11"/>
      <c r="K17" s="17"/>
      <c r="L17" s="18"/>
    </row>
    <row r="18" spans="1:12" s="19" customFormat="1" ht="30" x14ac:dyDescent="0.25">
      <c r="A18" s="20" t="s">
        <v>32</v>
      </c>
      <c r="B18" s="21"/>
      <c r="C18" s="24" t="s">
        <v>33</v>
      </c>
      <c r="D18" s="13">
        <v>199410.91999999998</v>
      </c>
      <c r="E18" s="14">
        <v>43235</v>
      </c>
      <c r="F18" s="14"/>
      <c r="G18" s="14">
        <f t="shared" si="0"/>
        <v>43242</v>
      </c>
      <c r="H18" s="15">
        <v>1</v>
      </c>
      <c r="I18" s="16">
        <f t="shared" si="1"/>
        <v>199410.91999999998</v>
      </c>
      <c r="J18" s="11"/>
      <c r="K18" s="17"/>
      <c r="L18" s="18"/>
    </row>
    <row r="19" spans="1:12" s="19" customFormat="1" ht="30" x14ac:dyDescent="0.25">
      <c r="A19" s="20" t="s">
        <v>34</v>
      </c>
      <c r="B19" s="21"/>
      <c r="C19" s="24" t="s">
        <v>35</v>
      </c>
      <c r="D19" s="13">
        <v>198516</v>
      </c>
      <c r="E19" s="14">
        <v>43231</v>
      </c>
      <c r="F19" s="14"/>
      <c r="G19" s="14">
        <f t="shared" si="0"/>
        <v>43238</v>
      </c>
      <c r="H19" s="15">
        <v>1</v>
      </c>
      <c r="I19" s="16">
        <f t="shared" si="1"/>
        <v>198516</v>
      </c>
      <c r="J19" s="11"/>
      <c r="K19" s="17"/>
      <c r="L19" s="18"/>
    </row>
    <row r="20" spans="1:12" s="19" customFormat="1" ht="30" x14ac:dyDescent="0.25">
      <c r="A20" s="20" t="s">
        <v>36</v>
      </c>
      <c r="B20" s="21"/>
      <c r="C20" s="24" t="s">
        <v>37</v>
      </c>
      <c r="D20" s="13">
        <f>131013+67776</f>
        <v>198789</v>
      </c>
      <c r="E20" s="14">
        <v>43231</v>
      </c>
      <c r="F20" s="14"/>
      <c r="G20" s="14">
        <f t="shared" si="0"/>
        <v>43238</v>
      </c>
      <c r="H20" s="15">
        <v>1</v>
      </c>
      <c r="I20" s="16">
        <f t="shared" si="1"/>
        <v>198789</v>
      </c>
      <c r="J20" s="11"/>
      <c r="K20" s="17"/>
      <c r="L20" s="18"/>
    </row>
    <row r="21" spans="1:12" s="19" customFormat="1" ht="45" x14ac:dyDescent="0.25">
      <c r="A21" s="26" t="s">
        <v>38</v>
      </c>
      <c r="B21" s="11"/>
      <c r="C21" s="23" t="s">
        <v>39</v>
      </c>
      <c r="D21" s="13">
        <f>131013+9067.5</f>
        <v>140080.5</v>
      </c>
      <c r="E21" s="14">
        <v>43227</v>
      </c>
      <c r="F21" s="14"/>
      <c r="G21" s="14">
        <f t="shared" si="0"/>
        <v>43234</v>
      </c>
      <c r="H21" s="15">
        <v>1</v>
      </c>
      <c r="I21" s="16">
        <f t="shared" si="1"/>
        <v>140080.5</v>
      </c>
      <c r="J21" s="11"/>
      <c r="K21" s="17"/>
      <c r="L21" s="18"/>
    </row>
    <row r="22" spans="1:12" s="19" customFormat="1" ht="30" x14ac:dyDescent="0.25">
      <c r="A22" s="26" t="s">
        <v>40</v>
      </c>
      <c r="B22" s="11"/>
      <c r="C22" s="23" t="s">
        <v>41</v>
      </c>
      <c r="D22" s="13">
        <f>86222.5+33468</f>
        <v>119690.5</v>
      </c>
      <c r="E22" s="14">
        <v>43224</v>
      </c>
      <c r="F22" s="14"/>
      <c r="G22" s="14">
        <f t="shared" si="0"/>
        <v>43231</v>
      </c>
      <c r="H22" s="15">
        <v>1</v>
      </c>
      <c r="I22" s="16">
        <f t="shared" si="1"/>
        <v>119690.5</v>
      </c>
      <c r="J22" s="11"/>
      <c r="K22" s="17"/>
      <c r="L22" s="18"/>
    </row>
    <row r="23" spans="1:12" s="19" customFormat="1" ht="30" x14ac:dyDescent="0.25">
      <c r="A23" s="11" t="s">
        <v>42</v>
      </c>
      <c r="B23" s="11"/>
      <c r="C23" s="23" t="s">
        <v>21</v>
      </c>
      <c r="D23" s="13">
        <v>99714</v>
      </c>
      <c r="E23" s="14">
        <v>43252</v>
      </c>
      <c r="F23" s="14"/>
      <c r="G23" s="14">
        <f t="shared" si="0"/>
        <v>43259</v>
      </c>
      <c r="H23" s="15">
        <v>1</v>
      </c>
      <c r="I23" s="16">
        <f t="shared" si="1"/>
        <v>99714</v>
      </c>
      <c r="J23" s="11"/>
      <c r="K23" s="17"/>
      <c r="L23" s="18"/>
    </row>
    <row r="24" spans="1:12" s="19" customFormat="1" ht="45" x14ac:dyDescent="0.25">
      <c r="A24" s="11" t="s">
        <v>43</v>
      </c>
      <c r="B24" s="11"/>
      <c r="C24" s="23" t="s">
        <v>44</v>
      </c>
      <c r="D24" s="13">
        <f>36614.7+13295+36614.7+13295</f>
        <v>99819.4</v>
      </c>
      <c r="E24" s="14">
        <v>43255</v>
      </c>
      <c r="F24" s="14"/>
      <c r="G24" s="14">
        <f t="shared" si="0"/>
        <v>43262</v>
      </c>
      <c r="H24" s="15">
        <v>1</v>
      </c>
      <c r="I24" s="16">
        <f t="shared" si="1"/>
        <v>99819.4</v>
      </c>
      <c r="J24" s="11"/>
      <c r="K24" s="17"/>
      <c r="L24" s="18"/>
    </row>
    <row r="25" spans="1:12" s="19" customFormat="1" ht="30" x14ac:dyDescent="0.25">
      <c r="A25" s="20" t="s">
        <v>45</v>
      </c>
      <c r="B25" s="21"/>
      <c r="C25" s="24" t="s">
        <v>46</v>
      </c>
      <c r="D25" s="13">
        <v>199721</v>
      </c>
      <c r="E25" s="14">
        <v>43255</v>
      </c>
      <c r="F25" s="14"/>
      <c r="G25" s="14">
        <f t="shared" si="0"/>
        <v>43262</v>
      </c>
      <c r="H25" s="15">
        <v>1</v>
      </c>
      <c r="I25" s="16">
        <f t="shared" si="1"/>
        <v>199721</v>
      </c>
      <c r="J25" s="11"/>
      <c r="K25" s="17"/>
      <c r="L25" s="18"/>
    </row>
    <row r="26" spans="1:12" s="19" customFormat="1" ht="30" x14ac:dyDescent="0.25">
      <c r="A26" s="11" t="s">
        <v>47</v>
      </c>
      <c r="B26" s="11"/>
      <c r="C26" s="23" t="s">
        <v>48</v>
      </c>
      <c r="D26" s="13">
        <f>32691.5+17160</f>
        <v>49851.5</v>
      </c>
      <c r="E26" s="14">
        <v>43259</v>
      </c>
      <c r="F26" s="14"/>
      <c r="G26" s="14">
        <f t="shared" si="0"/>
        <v>43266</v>
      </c>
      <c r="H26" s="15">
        <v>1</v>
      </c>
      <c r="I26" s="16">
        <f t="shared" si="1"/>
        <v>49851.5</v>
      </c>
      <c r="J26" s="11"/>
      <c r="K26" s="17"/>
      <c r="L26" s="18"/>
    </row>
    <row r="27" spans="1:12" s="19" customFormat="1" ht="30" x14ac:dyDescent="0.25">
      <c r="A27" s="26" t="s">
        <v>49</v>
      </c>
      <c r="B27" s="11"/>
      <c r="C27" s="27" t="s">
        <v>50</v>
      </c>
      <c r="D27" s="13">
        <v>199809</v>
      </c>
      <c r="E27" s="14">
        <v>43259</v>
      </c>
      <c r="F27" s="14"/>
      <c r="G27" s="14">
        <f t="shared" si="0"/>
        <v>43266</v>
      </c>
      <c r="H27" s="15">
        <v>1</v>
      </c>
      <c r="I27" s="16">
        <f t="shared" si="1"/>
        <v>199809</v>
      </c>
      <c r="J27" s="11"/>
      <c r="K27" s="17"/>
      <c r="L27" s="18"/>
    </row>
    <row r="28" spans="1:12" s="19" customFormat="1" ht="30" x14ac:dyDescent="0.25">
      <c r="A28" s="20" t="s">
        <v>51</v>
      </c>
      <c r="B28" s="25"/>
      <c r="C28" s="22" t="s">
        <v>52</v>
      </c>
      <c r="D28" s="13">
        <v>199684</v>
      </c>
      <c r="E28" s="14">
        <v>43259</v>
      </c>
      <c r="F28" s="14"/>
      <c r="G28" s="14">
        <f t="shared" si="0"/>
        <v>43266</v>
      </c>
      <c r="H28" s="15">
        <v>1</v>
      </c>
      <c r="I28" s="16">
        <f t="shared" si="1"/>
        <v>199684</v>
      </c>
      <c r="J28" s="11"/>
      <c r="K28" s="17"/>
      <c r="L28" s="18"/>
    </row>
    <row r="29" spans="1:12" s="19" customFormat="1" ht="30" x14ac:dyDescent="0.25">
      <c r="A29" s="20" t="s">
        <v>53</v>
      </c>
      <c r="B29" s="25"/>
      <c r="C29" s="22" t="s">
        <v>54</v>
      </c>
      <c r="D29" s="13">
        <v>199536</v>
      </c>
      <c r="E29" s="14">
        <v>43269</v>
      </c>
      <c r="F29" s="14"/>
      <c r="G29" s="14">
        <f t="shared" si="0"/>
        <v>43276</v>
      </c>
      <c r="H29" s="15">
        <v>1</v>
      </c>
      <c r="I29" s="16">
        <f t="shared" si="1"/>
        <v>199536</v>
      </c>
      <c r="J29" s="11"/>
      <c r="K29" s="17"/>
      <c r="L29" s="18"/>
    </row>
    <row r="30" spans="1:12" s="19" customFormat="1" ht="45" x14ac:dyDescent="0.25">
      <c r="A30" s="11" t="s">
        <v>55</v>
      </c>
      <c r="B30" s="11"/>
      <c r="C30" s="23" t="s">
        <v>56</v>
      </c>
      <c r="D30" s="13">
        <f>72682+29080</f>
        <v>101762</v>
      </c>
      <c r="E30" s="14">
        <v>43272</v>
      </c>
      <c r="F30" s="14"/>
      <c r="G30" s="14">
        <f t="shared" si="0"/>
        <v>43279</v>
      </c>
      <c r="H30" s="15">
        <v>1</v>
      </c>
      <c r="I30" s="16">
        <f t="shared" si="1"/>
        <v>101762</v>
      </c>
      <c r="J30" s="11"/>
      <c r="K30" s="17"/>
      <c r="L30" s="18"/>
    </row>
    <row r="31" spans="1:12" s="19" customFormat="1" ht="29.25" customHeight="1" x14ac:dyDescent="0.25">
      <c r="A31" s="11" t="s">
        <v>57</v>
      </c>
      <c r="B31" s="11"/>
      <c r="C31" s="27" t="s">
        <v>58</v>
      </c>
      <c r="D31" s="13">
        <f>148636+50986</f>
        <v>199622</v>
      </c>
      <c r="E31" s="14">
        <v>43257</v>
      </c>
      <c r="F31" s="14"/>
      <c r="G31" s="14">
        <f t="shared" si="0"/>
        <v>43264</v>
      </c>
      <c r="H31" s="15">
        <v>1</v>
      </c>
      <c r="I31" s="16">
        <f t="shared" si="1"/>
        <v>199622</v>
      </c>
      <c r="J31" s="11"/>
      <c r="K31" s="17"/>
      <c r="L31" s="18"/>
    </row>
    <row r="32" spans="1:12" s="19" customFormat="1" ht="30.75" customHeight="1" x14ac:dyDescent="0.25">
      <c r="A32" s="11" t="s">
        <v>59</v>
      </c>
      <c r="B32" s="11"/>
      <c r="C32" s="23" t="s">
        <v>60</v>
      </c>
      <c r="D32" s="13">
        <f>135665+61620</f>
        <v>197285</v>
      </c>
      <c r="E32" s="14">
        <v>43259</v>
      </c>
      <c r="F32" s="14"/>
      <c r="G32" s="14">
        <f t="shared" si="0"/>
        <v>43266</v>
      </c>
      <c r="H32" s="15">
        <v>1</v>
      </c>
      <c r="I32" s="16">
        <f t="shared" si="1"/>
        <v>197285</v>
      </c>
      <c r="J32" s="11"/>
      <c r="K32" s="17"/>
      <c r="L32" s="18"/>
    </row>
    <row r="33" spans="1:234" s="19" customFormat="1" ht="51" customHeight="1" x14ac:dyDescent="0.25">
      <c r="A33" s="11" t="s">
        <v>61</v>
      </c>
      <c r="B33" s="11"/>
      <c r="C33" s="23" t="s">
        <v>62</v>
      </c>
      <c r="D33" s="13">
        <f>144625+54852</f>
        <v>199477</v>
      </c>
      <c r="E33" s="14">
        <v>43259</v>
      </c>
      <c r="F33" s="14"/>
      <c r="G33" s="14">
        <f t="shared" si="0"/>
        <v>43266</v>
      </c>
      <c r="H33" s="15">
        <v>1</v>
      </c>
      <c r="I33" s="16">
        <f t="shared" si="1"/>
        <v>199477</v>
      </c>
      <c r="J33" s="11"/>
      <c r="K33" s="17"/>
      <c r="L33" s="18"/>
    </row>
    <row r="34" spans="1:234" s="19" customFormat="1" ht="51" customHeight="1" x14ac:dyDescent="0.25">
      <c r="A34" s="11" t="s">
        <v>63</v>
      </c>
      <c r="B34" s="13"/>
      <c r="C34" s="23" t="s">
        <v>64</v>
      </c>
      <c r="D34" s="13">
        <v>99544</v>
      </c>
      <c r="E34" s="14">
        <v>43259</v>
      </c>
      <c r="F34" s="14"/>
      <c r="G34" s="14">
        <f t="shared" si="0"/>
        <v>43266</v>
      </c>
      <c r="H34" s="15">
        <v>1</v>
      </c>
      <c r="I34" s="16">
        <f t="shared" si="1"/>
        <v>99544</v>
      </c>
      <c r="J34" s="11"/>
      <c r="K34" s="17"/>
      <c r="L34" s="18"/>
    </row>
    <row r="35" spans="1:234" s="19" customFormat="1" ht="45.75" customHeight="1" x14ac:dyDescent="0.25">
      <c r="A35" s="11" t="s">
        <v>65</v>
      </c>
      <c r="B35" s="11"/>
      <c r="C35" s="23" t="s">
        <v>64</v>
      </c>
      <c r="D35" s="13">
        <f>66132+33300</f>
        <v>99432</v>
      </c>
      <c r="E35" s="14">
        <v>43259</v>
      </c>
      <c r="F35" s="14"/>
      <c r="G35" s="14">
        <f t="shared" si="0"/>
        <v>43266</v>
      </c>
      <c r="H35" s="15">
        <v>1</v>
      </c>
      <c r="I35" s="16">
        <f t="shared" si="1"/>
        <v>99432</v>
      </c>
      <c r="J35" s="11"/>
      <c r="K35" s="17"/>
      <c r="L35" s="18"/>
    </row>
    <row r="36" spans="1:234" s="19" customFormat="1" ht="30" x14ac:dyDescent="0.25">
      <c r="A36" s="21" t="s">
        <v>66</v>
      </c>
      <c r="B36" s="21"/>
      <c r="C36" s="27" t="s">
        <v>67</v>
      </c>
      <c r="D36" s="13">
        <f>148705+50960</f>
        <v>199665</v>
      </c>
      <c r="E36" s="14">
        <v>43272</v>
      </c>
      <c r="F36" s="14"/>
      <c r="G36" s="14">
        <f t="shared" si="0"/>
        <v>43279</v>
      </c>
      <c r="H36" s="15">
        <v>1</v>
      </c>
      <c r="I36" s="16">
        <f t="shared" si="1"/>
        <v>199665</v>
      </c>
      <c r="J36" s="11"/>
      <c r="K36" s="17"/>
      <c r="L36" s="18"/>
    </row>
    <row r="37" spans="1:234" s="19" customFormat="1" x14ac:dyDescent="0.25">
      <c r="A37" s="11"/>
      <c r="B37" s="11"/>
      <c r="C37" s="12"/>
      <c r="D37" s="13"/>
      <c r="E37" s="14"/>
      <c r="F37" s="14"/>
      <c r="G37" s="14"/>
      <c r="H37" s="15"/>
      <c r="I37" s="13"/>
      <c r="J37" s="11"/>
      <c r="K37" s="17"/>
      <c r="L37" s="18"/>
    </row>
    <row r="38" spans="1:234" s="19" customFormat="1" x14ac:dyDescent="0.25">
      <c r="A38" s="10" t="s">
        <v>68</v>
      </c>
      <c r="B38" s="11"/>
      <c r="C38" s="12"/>
      <c r="D38" s="13"/>
      <c r="E38" s="14"/>
      <c r="F38" s="14"/>
      <c r="G38" s="14"/>
      <c r="H38" s="15"/>
      <c r="I38" s="13"/>
      <c r="J38" s="11"/>
      <c r="K38" s="17"/>
      <c r="L38" s="18"/>
    </row>
    <row r="39" spans="1:234" s="19" customFormat="1" x14ac:dyDescent="0.25">
      <c r="A39" s="28"/>
      <c r="B39" s="11"/>
      <c r="C39" s="12"/>
      <c r="D39" s="13"/>
      <c r="E39" s="14"/>
      <c r="F39" s="14"/>
      <c r="G39" s="14"/>
      <c r="H39" s="15"/>
      <c r="I39" s="16"/>
      <c r="J39" s="11"/>
      <c r="K39" s="17"/>
      <c r="L39" s="18"/>
    </row>
    <row r="40" spans="1:234" s="19" customFormat="1" x14ac:dyDescent="0.25">
      <c r="A40" s="28"/>
      <c r="B40" s="11"/>
      <c r="C40" s="12"/>
      <c r="D40" s="13"/>
      <c r="E40" s="14"/>
      <c r="F40" s="14"/>
      <c r="G40" s="14"/>
      <c r="H40" s="15"/>
      <c r="I40" s="16"/>
      <c r="J40" s="11"/>
      <c r="K40" s="17"/>
      <c r="L40" s="18"/>
    </row>
    <row r="41" spans="1:234" s="19" customFormat="1" x14ac:dyDescent="0.25">
      <c r="A41" s="28"/>
      <c r="B41" s="11"/>
      <c r="C41" s="12"/>
      <c r="D41" s="13"/>
      <c r="E41" s="14"/>
      <c r="F41" s="14"/>
      <c r="G41" s="14"/>
      <c r="H41" s="15"/>
      <c r="I41" s="16"/>
      <c r="J41" s="11"/>
      <c r="K41" s="17"/>
      <c r="L41" s="18"/>
    </row>
    <row r="42" spans="1:234" s="19" customFormat="1" x14ac:dyDescent="0.25">
      <c r="A42" s="28"/>
      <c r="B42" s="11"/>
      <c r="C42" s="12"/>
      <c r="D42" s="13"/>
      <c r="E42" s="14"/>
      <c r="F42" s="14"/>
      <c r="G42" s="14"/>
      <c r="H42" s="15"/>
      <c r="I42" s="16"/>
      <c r="J42" s="11"/>
      <c r="K42" s="17"/>
      <c r="L42" s="18"/>
    </row>
    <row r="43" spans="1:234" s="19" customFormat="1" x14ac:dyDescent="0.25">
      <c r="A43" s="28"/>
      <c r="B43" s="11"/>
      <c r="C43" s="12"/>
      <c r="D43" s="13"/>
      <c r="E43" s="14"/>
      <c r="F43" s="14"/>
      <c r="G43" s="14"/>
      <c r="H43" s="15"/>
      <c r="I43" s="16"/>
      <c r="J43" s="11"/>
      <c r="K43" s="17"/>
      <c r="L43" s="18"/>
    </row>
    <row r="44" spans="1:234" s="19" customFormat="1" x14ac:dyDescent="0.25">
      <c r="A44" s="10"/>
      <c r="B44" s="11"/>
      <c r="C44" s="12"/>
      <c r="D44" s="13"/>
      <c r="E44" s="14"/>
      <c r="F44" s="14"/>
      <c r="G44" s="14"/>
      <c r="H44" s="15"/>
      <c r="I44" s="16"/>
      <c r="J44" s="11"/>
      <c r="K44" s="17"/>
      <c r="L44" s="18"/>
    </row>
    <row r="45" spans="1:234" s="19" customFormat="1" x14ac:dyDescent="0.25">
      <c r="A45" s="11"/>
      <c r="B45" s="11"/>
      <c r="C45" s="12"/>
      <c r="D45" s="13"/>
      <c r="E45" s="14"/>
      <c r="F45" s="14"/>
      <c r="G45" s="14"/>
      <c r="H45" s="15"/>
      <c r="I45" s="13"/>
      <c r="J45" s="11"/>
      <c r="K45" s="17"/>
      <c r="L45" s="18"/>
    </row>
    <row r="46" spans="1:234" s="30" customFormat="1" ht="15.75" x14ac:dyDescent="0.25">
      <c r="A46" s="11"/>
      <c r="B46" s="11"/>
      <c r="C46" s="12"/>
      <c r="D46" s="13"/>
      <c r="E46" s="14"/>
      <c r="F46" s="14"/>
      <c r="G46" s="14"/>
      <c r="H46" s="29"/>
      <c r="I46" s="13"/>
      <c r="J46" s="11"/>
      <c r="K46" s="17"/>
      <c r="L46" s="2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19"/>
      <c r="EK46" s="19"/>
      <c r="EL46" s="19"/>
      <c r="EM46" s="19"/>
      <c r="EN46" s="19"/>
      <c r="EO46" s="19"/>
      <c r="EP46" s="19"/>
      <c r="EQ46" s="19"/>
      <c r="ER46" s="19"/>
      <c r="ES46" s="19"/>
      <c r="ET46" s="19"/>
      <c r="EU46" s="19"/>
      <c r="EV46" s="19"/>
      <c r="EW46" s="19"/>
      <c r="EX46" s="19"/>
      <c r="EY46" s="19"/>
      <c r="EZ46" s="19"/>
      <c r="FA46" s="19"/>
      <c r="FB46" s="19"/>
      <c r="FC46" s="19"/>
      <c r="FD46" s="19"/>
      <c r="FE46" s="19"/>
      <c r="FF46" s="19"/>
      <c r="FG46" s="19"/>
      <c r="FH46" s="19"/>
      <c r="FI46" s="19"/>
      <c r="FJ46" s="19"/>
      <c r="FK46" s="19"/>
      <c r="FL46" s="19"/>
      <c r="FM46" s="19"/>
      <c r="FN46" s="19"/>
      <c r="FO46" s="19"/>
      <c r="FP46" s="19"/>
      <c r="FQ46" s="19"/>
      <c r="FR46" s="19"/>
      <c r="FS46" s="19"/>
      <c r="FT46" s="19"/>
      <c r="FU46" s="19"/>
      <c r="FV46" s="19"/>
      <c r="FW46" s="19"/>
      <c r="FX46" s="19"/>
      <c r="FY46" s="19"/>
      <c r="FZ46" s="19"/>
      <c r="GA46" s="19"/>
      <c r="GB46" s="19"/>
      <c r="GC46" s="19"/>
      <c r="GD46" s="19"/>
      <c r="GE46" s="19"/>
      <c r="GF46" s="19"/>
      <c r="GG46" s="19"/>
      <c r="GH46" s="19"/>
      <c r="GI46" s="19"/>
      <c r="GJ46" s="19"/>
      <c r="GK46" s="19"/>
      <c r="GL46" s="19"/>
      <c r="GM46" s="19"/>
      <c r="GN46" s="19"/>
      <c r="GO46" s="19"/>
      <c r="GP46" s="19"/>
      <c r="GQ46" s="19"/>
      <c r="GR46" s="19"/>
      <c r="GS46" s="19"/>
      <c r="GT46" s="19"/>
      <c r="GU46" s="19"/>
      <c r="GV46" s="19"/>
      <c r="GW46" s="19"/>
      <c r="GX46" s="19"/>
      <c r="GY46" s="19"/>
      <c r="GZ46" s="19"/>
      <c r="HA46" s="19"/>
      <c r="HB46" s="19"/>
      <c r="HC46" s="19"/>
      <c r="HD46" s="19"/>
      <c r="HE46" s="19"/>
      <c r="HF46" s="19"/>
      <c r="HG46" s="19"/>
      <c r="HH46" s="19"/>
      <c r="HI46" s="19"/>
      <c r="HJ46" s="19"/>
      <c r="HK46" s="19"/>
      <c r="HL46" s="19"/>
      <c r="HM46" s="19"/>
      <c r="HN46" s="19"/>
      <c r="HO46" s="19"/>
      <c r="HP46" s="19"/>
      <c r="HQ46" s="19"/>
      <c r="HR46" s="19"/>
      <c r="HS46" s="19"/>
      <c r="HT46" s="19"/>
      <c r="HU46" s="19"/>
      <c r="HV46" s="19"/>
      <c r="HW46" s="19"/>
      <c r="HX46" s="19"/>
      <c r="HY46" s="19"/>
      <c r="HZ46" s="19"/>
    </row>
    <row r="47" spans="1:234" s="30" customFormat="1" ht="15.75" x14ac:dyDescent="0.25">
      <c r="A47" s="10" t="s">
        <v>69</v>
      </c>
      <c r="B47" s="11"/>
      <c r="C47" s="12"/>
      <c r="D47" s="13"/>
      <c r="E47" s="29"/>
      <c r="F47" s="29"/>
      <c r="G47" s="29"/>
      <c r="H47" s="29"/>
      <c r="I47" s="13"/>
      <c r="J47" s="11"/>
      <c r="K47" s="17"/>
      <c r="L47" s="18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19"/>
      <c r="EK47" s="19"/>
      <c r="EL47" s="19"/>
      <c r="EM47" s="19"/>
      <c r="EN47" s="19"/>
      <c r="EO47" s="19"/>
      <c r="EP47" s="19"/>
      <c r="EQ47" s="19"/>
      <c r="ER47" s="19"/>
      <c r="ES47" s="19"/>
      <c r="ET47" s="19"/>
      <c r="EU47" s="19"/>
      <c r="EV47" s="19"/>
      <c r="EW47" s="19"/>
      <c r="EX47" s="19"/>
      <c r="EY47" s="19"/>
      <c r="EZ47" s="19"/>
      <c r="FA47" s="19"/>
      <c r="FB47" s="19"/>
      <c r="FC47" s="19"/>
      <c r="FD47" s="19"/>
      <c r="FE47" s="19"/>
      <c r="FF47" s="19"/>
      <c r="FG47" s="19"/>
      <c r="FH47" s="19"/>
      <c r="FI47" s="19"/>
      <c r="FJ47" s="19"/>
      <c r="FK47" s="19"/>
      <c r="FL47" s="19"/>
      <c r="FM47" s="19"/>
      <c r="FN47" s="19"/>
      <c r="FO47" s="19"/>
      <c r="FP47" s="19"/>
      <c r="FQ47" s="19"/>
      <c r="FR47" s="19"/>
      <c r="FS47" s="19"/>
      <c r="FT47" s="19"/>
      <c r="FU47" s="19"/>
      <c r="FV47" s="19"/>
      <c r="FW47" s="19"/>
      <c r="FX47" s="19"/>
      <c r="FY47" s="19"/>
      <c r="FZ47" s="19"/>
      <c r="GA47" s="19"/>
      <c r="GB47" s="19"/>
      <c r="GC47" s="19"/>
      <c r="GD47" s="19"/>
      <c r="GE47" s="19"/>
      <c r="GF47" s="19"/>
      <c r="GG47" s="19"/>
      <c r="GH47" s="19"/>
      <c r="GI47" s="19"/>
      <c r="GJ47" s="19"/>
      <c r="GK47" s="19"/>
      <c r="GL47" s="19"/>
      <c r="GM47" s="19"/>
      <c r="GN47" s="19"/>
      <c r="GO47" s="19"/>
      <c r="GP47" s="19"/>
      <c r="GQ47" s="19"/>
      <c r="GR47" s="19"/>
      <c r="GS47" s="19"/>
      <c r="GT47" s="19"/>
      <c r="GU47" s="19"/>
      <c r="GV47" s="19"/>
      <c r="GW47" s="19"/>
      <c r="GX47" s="19"/>
      <c r="GY47" s="19"/>
      <c r="GZ47" s="19"/>
      <c r="HA47" s="19"/>
      <c r="HB47" s="19"/>
      <c r="HC47" s="19"/>
      <c r="HD47" s="19"/>
      <c r="HE47" s="19"/>
      <c r="HF47" s="19"/>
      <c r="HG47" s="19"/>
      <c r="HH47" s="19"/>
      <c r="HI47" s="19"/>
      <c r="HJ47" s="19"/>
      <c r="HK47" s="19"/>
      <c r="HL47" s="19"/>
      <c r="HM47" s="19"/>
      <c r="HN47" s="19"/>
      <c r="HO47" s="19"/>
      <c r="HP47" s="19"/>
      <c r="HQ47" s="19"/>
      <c r="HR47" s="19"/>
      <c r="HS47" s="19"/>
      <c r="HT47" s="19"/>
      <c r="HU47" s="19"/>
      <c r="HV47" s="19"/>
      <c r="HW47" s="19"/>
      <c r="HX47" s="19"/>
      <c r="HY47" s="19"/>
      <c r="HZ47" s="19"/>
    </row>
    <row r="48" spans="1:234" s="30" customFormat="1" ht="15.75" x14ac:dyDescent="0.25">
      <c r="A48" s="28"/>
      <c r="B48" s="11"/>
      <c r="C48" s="12"/>
      <c r="D48" s="13"/>
      <c r="E48" s="29"/>
      <c r="F48" s="29"/>
      <c r="G48" s="29"/>
      <c r="H48" s="29"/>
      <c r="I48" s="13"/>
      <c r="J48" s="11"/>
      <c r="K48" s="17"/>
      <c r="L48" s="18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  <c r="EJ48" s="19"/>
      <c r="EK48" s="19"/>
      <c r="EL48" s="19"/>
      <c r="EM48" s="19"/>
      <c r="EN48" s="19"/>
      <c r="EO48" s="19"/>
      <c r="EP48" s="19"/>
      <c r="EQ48" s="19"/>
      <c r="ER48" s="19"/>
      <c r="ES48" s="19"/>
      <c r="ET48" s="19"/>
      <c r="EU48" s="19"/>
      <c r="EV48" s="19"/>
      <c r="EW48" s="19"/>
      <c r="EX48" s="19"/>
      <c r="EY48" s="19"/>
      <c r="EZ48" s="19"/>
      <c r="FA48" s="19"/>
      <c r="FB48" s="19"/>
      <c r="FC48" s="19"/>
      <c r="FD48" s="19"/>
      <c r="FE48" s="19"/>
      <c r="FF48" s="19"/>
      <c r="FG48" s="19"/>
      <c r="FH48" s="19"/>
      <c r="FI48" s="19"/>
      <c r="FJ48" s="19"/>
      <c r="FK48" s="19"/>
      <c r="FL48" s="19"/>
      <c r="FM48" s="19"/>
      <c r="FN48" s="19"/>
      <c r="FO48" s="19"/>
      <c r="FP48" s="19"/>
      <c r="FQ48" s="19"/>
      <c r="FR48" s="19"/>
      <c r="FS48" s="19"/>
      <c r="FT48" s="19"/>
      <c r="FU48" s="19"/>
      <c r="FV48" s="19"/>
      <c r="FW48" s="19"/>
      <c r="FX48" s="19"/>
      <c r="FY48" s="19"/>
      <c r="FZ48" s="19"/>
      <c r="GA48" s="19"/>
      <c r="GB48" s="19"/>
      <c r="GC48" s="19"/>
      <c r="GD48" s="19"/>
      <c r="GE48" s="19"/>
      <c r="GF48" s="19"/>
      <c r="GG48" s="19"/>
      <c r="GH48" s="19"/>
      <c r="GI48" s="19"/>
      <c r="GJ48" s="19"/>
      <c r="GK48" s="19"/>
      <c r="GL48" s="19"/>
      <c r="GM48" s="19"/>
      <c r="GN48" s="19"/>
      <c r="GO48" s="19"/>
      <c r="GP48" s="19"/>
      <c r="GQ48" s="19"/>
      <c r="GR48" s="19"/>
      <c r="GS48" s="19"/>
      <c r="GT48" s="19"/>
      <c r="GU48" s="19"/>
      <c r="GV48" s="19"/>
      <c r="GW48" s="19"/>
      <c r="GX48" s="19"/>
      <c r="GY48" s="19"/>
      <c r="GZ48" s="19"/>
      <c r="HA48" s="19"/>
      <c r="HB48" s="19"/>
      <c r="HC48" s="19"/>
      <c r="HD48" s="19"/>
      <c r="HE48" s="19"/>
      <c r="HF48" s="19"/>
      <c r="HG48" s="19"/>
      <c r="HH48" s="19"/>
      <c r="HI48" s="19"/>
      <c r="HJ48" s="19"/>
      <c r="HK48" s="19"/>
      <c r="HL48" s="19"/>
      <c r="HM48" s="19"/>
      <c r="HN48" s="19"/>
      <c r="HO48" s="19"/>
      <c r="HP48" s="19"/>
      <c r="HQ48" s="19"/>
      <c r="HR48" s="19"/>
      <c r="HS48" s="19"/>
      <c r="HT48" s="19"/>
      <c r="HU48" s="19"/>
      <c r="HV48" s="19"/>
      <c r="HW48" s="19"/>
      <c r="HX48" s="19"/>
      <c r="HY48" s="19"/>
      <c r="HZ48" s="19"/>
    </row>
    <row r="49" spans="1:234" s="30" customFormat="1" ht="15.75" x14ac:dyDescent="0.25">
      <c r="A49" s="28"/>
      <c r="B49" s="11"/>
      <c r="C49" s="12"/>
      <c r="D49" s="13"/>
      <c r="E49" s="29"/>
      <c r="F49" s="29"/>
      <c r="G49" s="29"/>
      <c r="H49" s="29"/>
      <c r="I49" s="13"/>
      <c r="J49" s="11"/>
      <c r="K49" s="17"/>
      <c r="L49" s="18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9"/>
      <c r="DJ49" s="19"/>
      <c r="DK49" s="19"/>
      <c r="DL49" s="19"/>
      <c r="DM49" s="19"/>
      <c r="DN49" s="19"/>
      <c r="DO49" s="19"/>
      <c r="DP49" s="19"/>
      <c r="DQ49" s="19"/>
      <c r="DR49" s="19"/>
      <c r="DS49" s="19"/>
      <c r="DT49" s="19"/>
      <c r="DU49" s="19"/>
      <c r="DV49" s="19"/>
      <c r="DW49" s="19"/>
      <c r="DX49" s="19"/>
      <c r="DY49" s="19"/>
      <c r="DZ49" s="19"/>
      <c r="EA49" s="19"/>
      <c r="EB49" s="19"/>
      <c r="EC49" s="19"/>
      <c r="ED49" s="19"/>
      <c r="EE49" s="19"/>
      <c r="EF49" s="19"/>
      <c r="EG49" s="19"/>
      <c r="EH49" s="19"/>
      <c r="EI49" s="19"/>
      <c r="EJ49" s="19"/>
      <c r="EK49" s="19"/>
      <c r="EL49" s="19"/>
      <c r="EM49" s="19"/>
      <c r="EN49" s="19"/>
      <c r="EO49" s="19"/>
      <c r="EP49" s="19"/>
      <c r="EQ49" s="19"/>
      <c r="ER49" s="19"/>
      <c r="ES49" s="19"/>
      <c r="ET49" s="19"/>
      <c r="EU49" s="19"/>
      <c r="EV49" s="19"/>
      <c r="EW49" s="19"/>
      <c r="EX49" s="19"/>
      <c r="EY49" s="19"/>
      <c r="EZ49" s="19"/>
      <c r="FA49" s="19"/>
      <c r="FB49" s="19"/>
      <c r="FC49" s="19"/>
      <c r="FD49" s="19"/>
      <c r="FE49" s="19"/>
      <c r="FF49" s="19"/>
      <c r="FG49" s="19"/>
      <c r="FH49" s="19"/>
      <c r="FI49" s="19"/>
      <c r="FJ49" s="19"/>
      <c r="FK49" s="19"/>
      <c r="FL49" s="19"/>
      <c r="FM49" s="19"/>
      <c r="FN49" s="19"/>
      <c r="FO49" s="19"/>
      <c r="FP49" s="19"/>
      <c r="FQ49" s="19"/>
      <c r="FR49" s="19"/>
      <c r="FS49" s="19"/>
      <c r="FT49" s="19"/>
      <c r="FU49" s="19"/>
      <c r="FV49" s="19"/>
      <c r="FW49" s="19"/>
      <c r="FX49" s="19"/>
      <c r="FY49" s="19"/>
      <c r="FZ49" s="19"/>
      <c r="GA49" s="19"/>
      <c r="GB49" s="19"/>
      <c r="GC49" s="19"/>
      <c r="GD49" s="19"/>
      <c r="GE49" s="19"/>
      <c r="GF49" s="19"/>
      <c r="GG49" s="19"/>
      <c r="GH49" s="19"/>
      <c r="GI49" s="19"/>
      <c r="GJ49" s="19"/>
      <c r="GK49" s="19"/>
      <c r="GL49" s="19"/>
      <c r="GM49" s="19"/>
      <c r="GN49" s="19"/>
      <c r="GO49" s="19"/>
      <c r="GP49" s="19"/>
      <c r="GQ49" s="19"/>
      <c r="GR49" s="19"/>
      <c r="GS49" s="19"/>
      <c r="GT49" s="19"/>
      <c r="GU49" s="19"/>
      <c r="GV49" s="19"/>
      <c r="GW49" s="19"/>
      <c r="GX49" s="19"/>
      <c r="GY49" s="19"/>
      <c r="GZ49" s="19"/>
      <c r="HA49" s="19"/>
      <c r="HB49" s="19"/>
      <c r="HC49" s="19"/>
      <c r="HD49" s="19"/>
      <c r="HE49" s="19"/>
      <c r="HF49" s="19"/>
      <c r="HG49" s="19"/>
      <c r="HH49" s="19"/>
      <c r="HI49" s="19"/>
      <c r="HJ49" s="19"/>
      <c r="HK49" s="19"/>
      <c r="HL49" s="19"/>
      <c r="HM49" s="19"/>
      <c r="HN49" s="19"/>
      <c r="HO49" s="19"/>
      <c r="HP49" s="19"/>
      <c r="HQ49" s="19"/>
      <c r="HR49" s="19"/>
      <c r="HS49" s="19"/>
      <c r="HT49" s="19"/>
      <c r="HU49" s="19"/>
      <c r="HV49" s="19"/>
      <c r="HW49" s="19"/>
      <c r="HX49" s="19"/>
      <c r="HY49" s="19"/>
      <c r="HZ49" s="19"/>
    </row>
    <row r="50" spans="1:234" s="30" customFormat="1" ht="15.75" x14ac:dyDescent="0.25">
      <c r="A50" s="28"/>
      <c r="B50" s="11"/>
      <c r="C50" s="12"/>
      <c r="D50" s="13"/>
      <c r="E50" s="29"/>
      <c r="F50" s="29"/>
      <c r="G50" s="29"/>
      <c r="H50" s="29"/>
      <c r="I50" s="13"/>
      <c r="J50" s="11"/>
      <c r="K50" s="17"/>
      <c r="L50" s="18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19"/>
      <c r="EN50" s="19"/>
      <c r="EO50" s="19"/>
      <c r="EP50" s="19"/>
      <c r="EQ50" s="19"/>
      <c r="ER50" s="19"/>
      <c r="ES50" s="19"/>
      <c r="ET50" s="19"/>
      <c r="EU50" s="19"/>
      <c r="EV50" s="19"/>
      <c r="EW50" s="19"/>
      <c r="EX50" s="19"/>
      <c r="EY50" s="19"/>
      <c r="EZ50" s="19"/>
      <c r="FA50" s="19"/>
      <c r="FB50" s="19"/>
      <c r="FC50" s="19"/>
      <c r="FD50" s="19"/>
      <c r="FE50" s="19"/>
      <c r="FF50" s="19"/>
      <c r="FG50" s="19"/>
      <c r="FH50" s="19"/>
      <c r="FI50" s="19"/>
      <c r="FJ50" s="19"/>
      <c r="FK50" s="19"/>
      <c r="FL50" s="19"/>
      <c r="FM50" s="19"/>
      <c r="FN50" s="19"/>
      <c r="FO50" s="19"/>
      <c r="FP50" s="19"/>
      <c r="FQ50" s="19"/>
      <c r="FR50" s="19"/>
      <c r="FS50" s="19"/>
      <c r="FT50" s="19"/>
      <c r="FU50" s="19"/>
      <c r="FV50" s="19"/>
      <c r="FW50" s="19"/>
      <c r="FX50" s="19"/>
      <c r="FY50" s="19"/>
      <c r="FZ50" s="19"/>
      <c r="GA50" s="19"/>
      <c r="GB50" s="19"/>
      <c r="GC50" s="19"/>
      <c r="GD50" s="19"/>
      <c r="GE50" s="19"/>
      <c r="GF50" s="19"/>
      <c r="GG50" s="19"/>
      <c r="GH50" s="19"/>
      <c r="GI50" s="19"/>
      <c r="GJ50" s="19"/>
      <c r="GK50" s="19"/>
      <c r="GL50" s="19"/>
      <c r="GM50" s="19"/>
      <c r="GN50" s="19"/>
      <c r="GO50" s="19"/>
      <c r="GP50" s="19"/>
      <c r="GQ50" s="19"/>
      <c r="GR50" s="19"/>
      <c r="GS50" s="19"/>
      <c r="GT50" s="19"/>
      <c r="GU50" s="19"/>
      <c r="GV50" s="19"/>
      <c r="GW50" s="19"/>
      <c r="GX50" s="19"/>
      <c r="GY50" s="19"/>
      <c r="GZ50" s="19"/>
      <c r="HA50" s="19"/>
      <c r="HB50" s="19"/>
      <c r="HC50" s="19"/>
      <c r="HD50" s="19"/>
      <c r="HE50" s="19"/>
      <c r="HF50" s="19"/>
      <c r="HG50" s="19"/>
      <c r="HH50" s="19"/>
      <c r="HI50" s="19"/>
      <c r="HJ50" s="19"/>
      <c r="HK50" s="19"/>
      <c r="HL50" s="19"/>
      <c r="HM50" s="19"/>
      <c r="HN50" s="19"/>
      <c r="HO50" s="19"/>
      <c r="HP50" s="19"/>
      <c r="HQ50" s="19"/>
      <c r="HR50" s="19"/>
      <c r="HS50" s="19"/>
      <c r="HT50" s="19"/>
      <c r="HU50" s="19"/>
      <c r="HV50" s="19"/>
      <c r="HW50" s="19"/>
      <c r="HX50" s="19"/>
      <c r="HY50" s="19"/>
      <c r="HZ50" s="19"/>
    </row>
    <row r="51" spans="1:234" s="30" customFormat="1" ht="15.75" x14ac:dyDescent="0.25">
      <c r="A51" s="28"/>
      <c r="B51" s="11"/>
      <c r="C51" s="12"/>
      <c r="D51" s="13"/>
      <c r="E51" s="29"/>
      <c r="F51" s="29"/>
      <c r="G51" s="29"/>
      <c r="H51" s="29"/>
      <c r="I51" s="13"/>
      <c r="J51" s="11"/>
      <c r="K51" s="17"/>
      <c r="L51" s="18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  <c r="FG51" s="19"/>
      <c r="FH51" s="19"/>
      <c r="FI51" s="19"/>
      <c r="FJ51" s="19"/>
      <c r="FK51" s="19"/>
      <c r="FL51" s="19"/>
      <c r="FM51" s="19"/>
      <c r="FN51" s="19"/>
      <c r="FO51" s="19"/>
      <c r="FP51" s="19"/>
      <c r="FQ51" s="19"/>
      <c r="FR51" s="19"/>
      <c r="FS51" s="19"/>
      <c r="FT51" s="19"/>
      <c r="FU51" s="19"/>
      <c r="FV51" s="19"/>
      <c r="FW51" s="19"/>
      <c r="FX51" s="19"/>
      <c r="FY51" s="19"/>
      <c r="FZ51" s="19"/>
      <c r="GA51" s="19"/>
      <c r="GB51" s="19"/>
      <c r="GC51" s="19"/>
      <c r="GD51" s="19"/>
      <c r="GE51" s="19"/>
      <c r="GF51" s="19"/>
      <c r="GG51" s="19"/>
      <c r="GH51" s="19"/>
      <c r="GI51" s="19"/>
      <c r="GJ51" s="19"/>
      <c r="GK51" s="19"/>
      <c r="GL51" s="19"/>
      <c r="GM51" s="19"/>
      <c r="GN51" s="19"/>
      <c r="GO51" s="19"/>
      <c r="GP51" s="19"/>
      <c r="GQ51" s="19"/>
      <c r="GR51" s="19"/>
      <c r="GS51" s="19"/>
      <c r="GT51" s="19"/>
      <c r="GU51" s="19"/>
      <c r="GV51" s="19"/>
      <c r="GW51" s="19"/>
      <c r="GX51" s="19"/>
      <c r="GY51" s="19"/>
      <c r="GZ51" s="19"/>
      <c r="HA51" s="19"/>
      <c r="HB51" s="19"/>
      <c r="HC51" s="19"/>
      <c r="HD51" s="19"/>
      <c r="HE51" s="19"/>
      <c r="HF51" s="19"/>
      <c r="HG51" s="19"/>
      <c r="HH51" s="19"/>
      <c r="HI51" s="19"/>
      <c r="HJ51" s="19"/>
      <c r="HK51" s="19"/>
      <c r="HL51" s="19"/>
      <c r="HM51" s="19"/>
      <c r="HN51" s="19"/>
      <c r="HO51" s="19"/>
      <c r="HP51" s="19"/>
      <c r="HQ51" s="19"/>
      <c r="HR51" s="19"/>
      <c r="HS51" s="19"/>
      <c r="HT51" s="19"/>
      <c r="HU51" s="19"/>
      <c r="HV51" s="19"/>
      <c r="HW51" s="19"/>
      <c r="HX51" s="19"/>
      <c r="HY51" s="19"/>
      <c r="HZ51" s="19"/>
    </row>
    <row r="52" spans="1:234" s="30" customFormat="1" ht="15.75" x14ac:dyDescent="0.25">
      <c r="A52" s="11"/>
      <c r="B52" s="11"/>
      <c r="C52" s="12"/>
      <c r="D52" s="13"/>
      <c r="E52" s="29"/>
      <c r="F52" s="29"/>
      <c r="G52" s="29"/>
      <c r="H52" s="29"/>
      <c r="I52" s="13"/>
      <c r="J52" s="11"/>
      <c r="K52" s="17"/>
      <c r="L52" s="18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/>
      <c r="EM52" s="19"/>
      <c r="EN52" s="19"/>
      <c r="EO52" s="19"/>
      <c r="EP52" s="19"/>
      <c r="EQ52" s="19"/>
      <c r="ER52" s="19"/>
      <c r="ES52" s="19"/>
      <c r="ET52" s="19"/>
      <c r="EU52" s="19"/>
      <c r="EV52" s="19"/>
      <c r="EW52" s="19"/>
      <c r="EX52" s="19"/>
      <c r="EY52" s="19"/>
      <c r="EZ52" s="19"/>
      <c r="FA52" s="19"/>
      <c r="FB52" s="19"/>
      <c r="FC52" s="19"/>
      <c r="FD52" s="19"/>
      <c r="FE52" s="19"/>
      <c r="FF52" s="19"/>
      <c r="FG52" s="19"/>
      <c r="FH52" s="19"/>
      <c r="FI52" s="19"/>
      <c r="FJ52" s="19"/>
      <c r="FK52" s="19"/>
      <c r="FL52" s="19"/>
      <c r="FM52" s="19"/>
      <c r="FN52" s="19"/>
      <c r="FO52" s="19"/>
      <c r="FP52" s="19"/>
      <c r="FQ52" s="19"/>
      <c r="FR52" s="19"/>
      <c r="FS52" s="19"/>
      <c r="FT52" s="19"/>
      <c r="FU52" s="19"/>
      <c r="FV52" s="19"/>
      <c r="FW52" s="19"/>
      <c r="FX52" s="19"/>
      <c r="FY52" s="19"/>
      <c r="FZ52" s="19"/>
      <c r="GA52" s="19"/>
      <c r="GB52" s="19"/>
      <c r="GC52" s="19"/>
      <c r="GD52" s="19"/>
      <c r="GE52" s="19"/>
      <c r="GF52" s="19"/>
      <c r="GG52" s="19"/>
      <c r="GH52" s="19"/>
      <c r="GI52" s="19"/>
      <c r="GJ52" s="19"/>
      <c r="GK52" s="19"/>
      <c r="GL52" s="19"/>
      <c r="GM52" s="19"/>
      <c r="GN52" s="19"/>
      <c r="GO52" s="19"/>
      <c r="GP52" s="19"/>
      <c r="GQ52" s="19"/>
      <c r="GR52" s="19"/>
      <c r="GS52" s="19"/>
      <c r="GT52" s="19"/>
      <c r="GU52" s="19"/>
      <c r="GV52" s="19"/>
      <c r="GW52" s="19"/>
      <c r="GX52" s="19"/>
      <c r="GY52" s="19"/>
      <c r="GZ52" s="19"/>
      <c r="HA52" s="19"/>
      <c r="HB52" s="19"/>
      <c r="HC52" s="19"/>
      <c r="HD52" s="19"/>
      <c r="HE52" s="19"/>
      <c r="HF52" s="19"/>
      <c r="HG52" s="19"/>
      <c r="HH52" s="19"/>
      <c r="HI52" s="19"/>
      <c r="HJ52" s="19"/>
      <c r="HK52" s="19"/>
      <c r="HL52" s="19"/>
      <c r="HM52" s="19"/>
      <c r="HN52" s="19"/>
      <c r="HO52" s="19"/>
      <c r="HP52" s="19"/>
      <c r="HQ52" s="19"/>
      <c r="HR52" s="19"/>
      <c r="HS52" s="19"/>
      <c r="HT52" s="19"/>
      <c r="HU52" s="19"/>
      <c r="HV52" s="19"/>
      <c r="HW52" s="19"/>
      <c r="HX52" s="19"/>
      <c r="HY52" s="19"/>
      <c r="HZ52" s="19"/>
    </row>
    <row r="53" spans="1:234" x14ac:dyDescent="0.25">
      <c r="A53" s="11"/>
      <c r="B53" s="11"/>
      <c r="C53" s="12"/>
      <c r="D53" s="13"/>
      <c r="E53" s="14"/>
      <c r="F53" s="14"/>
      <c r="G53" s="31"/>
      <c r="H53" s="15"/>
      <c r="I53" s="13"/>
      <c r="J53" s="11"/>
      <c r="K53" s="17"/>
      <c r="L53" s="2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9"/>
      <c r="EH53" s="19"/>
      <c r="EI53" s="19"/>
      <c r="EJ53" s="19"/>
      <c r="EK53" s="19"/>
      <c r="EL53" s="19"/>
      <c r="EM53" s="19"/>
      <c r="EN53" s="19"/>
      <c r="EO53" s="19"/>
      <c r="EP53" s="19"/>
      <c r="EQ53" s="19"/>
      <c r="ER53" s="19"/>
      <c r="ES53" s="19"/>
      <c r="ET53" s="19"/>
      <c r="EU53" s="19"/>
      <c r="EV53" s="19"/>
      <c r="EW53" s="19"/>
      <c r="EX53" s="19"/>
      <c r="EY53" s="19"/>
      <c r="EZ53" s="19"/>
      <c r="FA53" s="19"/>
      <c r="FB53" s="19"/>
      <c r="FC53" s="19"/>
      <c r="FD53" s="19"/>
      <c r="FE53" s="19"/>
      <c r="FF53" s="19"/>
      <c r="FG53" s="19"/>
      <c r="FH53" s="19"/>
      <c r="FI53" s="19"/>
      <c r="FJ53" s="19"/>
      <c r="FK53" s="19"/>
      <c r="FL53" s="19"/>
      <c r="FM53" s="19"/>
      <c r="FN53" s="19"/>
      <c r="FO53" s="19"/>
      <c r="FP53" s="19"/>
      <c r="FQ53" s="19"/>
      <c r="FR53" s="19"/>
      <c r="FS53" s="19"/>
      <c r="FT53" s="19"/>
      <c r="FU53" s="19"/>
      <c r="FV53" s="19"/>
      <c r="FW53" s="19"/>
      <c r="FX53" s="19"/>
      <c r="FY53" s="19"/>
      <c r="FZ53" s="19"/>
      <c r="GA53" s="19"/>
      <c r="GB53" s="19"/>
      <c r="GC53" s="19"/>
      <c r="GD53" s="19"/>
      <c r="GE53" s="19"/>
      <c r="GF53" s="19"/>
      <c r="GG53" s="19"/>
      <c r="GH53" s="19"/>
      <c r="GI53" s="19"/>
      <c r="GJ53" s="19"/>
      <c r="GK53" s="19"/>
      <c r="GL53" s="19"/>
      <c r="GM53" s="19"/>
      <c r="GN53" s="19"/>
      <c r="GO53" s="19"/>
      <c r="GP53" s="19"/>
      <c r="GQ53" s="19"/>
      <c r="GR53" s="19"/>
      <c r="GS53" s="19"/>
      <c r="GT53" s="19"/>
      <c r="GU53" s="19"/>
      <c r="GV53" s="19"/>
      <c r="GW53" s="19"/>
      <c r="GX53" s="19"/>
      <c r="GY53" s="19"/>
      <c r="GZ53" s="19"/>
      <c r="HA53" s="19"/>
      <c r="HB53" s="19"/>
      <c r="HC53" s="19"/>
      <c r="HD53" s="19"/>
      <c r="HE53" s="19"/>
      <c r="HF53" s="19"/>
      <c r="HG53" s="19"/>
      <c r="HH53" s="19"/>
      <c r="HI53" s="19"/>
      <c r="HJ53" s="19"/>
      <c r="HK53" s="19"/>
      <c r="HL53" s="19"/>
      <c r="HM53" s="19"/>
      <c r="HN53" s="19"/>
      <c r="HO53" s="19"/>
      <c r="HP53" s="19"/>
      <c r="HQ53" s="19"/>
      <c r="HR53" s="19"/>
      <c r="HS53" s="19"/>
      <c r="HT53" s="19"/>
      <c r="HU53" s="19"/>
      <c r="HV53" s="19"/>
      <c r="HW53" s="19"/>
      <c r="HX53" s="19"/>
      <c r="HY53" s="19"/>
      <c r="HZ53" s="19"/>
    </row>
    <row r="54" spans="1:234" x14ac:dyDescent="0.25">
      <c r="A54" s="19"/>
      <c r="B54" s="19"/>
      <c r="D54" s="32"/>
      <c r="E54" s="33"/>
      <c r="F54" s="33"/>
      <c r="G54" s="33"/>
      <c r="H54" s="33"/>
      <c r="I54" s="32"/>
      <c r="J54" s="19"/>
      <c r="K54" s="34"/>
      <c r="L54" s="33"/>
    </row>
    <row r="56" spans="1:234" x14ac:dyDescent="0.25">
      <c r="A56" s="1" t="s">
        <v>70</v>
      </c>
    </row>
    <row r="57" spans="1:234" x14ac:dyDescent="0.25">
      <c r="A57" s="1" t="s">
        <v>71</v>
      </c>
    </row>
    <row r="60" spans="1:234" x14ac:dyDescent="0.25">
      <c r="A60" s="41" t="s">
        <v>72</v>
      </c>
      <c r="B60" s="41"/>
      <c r="C60" s="41"/>
      <c r="D60" s="35"/>
      <c r="E60" s="6"/>
      <c r="F60" s="6"/>
      <c r="G60" s="6"/>
      <c r="H60" s="6"/>
      <c r="I60" s="41" t="s">
        <v>73</v>
      </c>
      <c r="J60" s="41"/>
      <c r="K60" s="41"/>
      <c r="L60" s="36"/>
    </row>
    <row r="61" spans="1:234" x14ac:dyDescent="0.25">
      <c r="A61" s="42" t="s">
        <v>74</v>
      </c>
      <c r="B61" s="42"/>
      <c r="C61" s="42"/>
      <c r="I61" s="42" t="s">
        <v>75</v>
      </c>
      <c r="J61" s="42"/>
      <c r="K61" s="42"/>
    </row>
    <row r="63" spans="1:234" x14ac:dyDescent="0.25">
      <c r="A63" s="37"/>
    </row>
  </sheetData>
  <sheetProtection password="C1B6" sheet="1" objects="1" scenarios="1"/>
  <mergeCells count="17">
    <mergeCell ref="A61:C61"/>
    <mergeCell ref="I61:K61"/>
    <mergeCell ref="A3:K3"/>
    <mergeCell ref="A4:K4"/>
    <mergeCell ref="A8:A9"/>
    <mergeCell ref="B8:B9"/>
    <mergeCell ref="C8:C9"/>
    <mergeCell ref="D8:D9"/>
    <mergeCell ref="E8:E9"/>
    <mergeCell ref="F8:F9"/>
    <mergeCell ref="G8:G9"/>
    <mergeCell ref="H8:I8"/>
    <mergeCell ref="J8:J9"/>
    <mergeCell ref="K8:K9"/>
    <mergeCell ref="L8:L9"/>
    <mergeCell ref="A60:C60"/>
    <mergeCell ref="I60:K60"/>
  </mergeCells>
  <pageMargins left="0.3" right="0.56999999999999995" top="0.54" bottom="0.35" header="0.3" footer="0.3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20% IRA 2nd qtr 2018</vt:lpstr>
      <vt:lpstr>'20% IRA 2nd qtr 2018'!Print_Area</vt:lpstr>
      <vt:lpstr>'20% IRA 2nd qtr 2018'!Print_Titles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</cp:lastModifiedBy>
  <dcterms:created xsi:type="dcterms:W3CDTF">2018-09-20T01:10:36Z</dcterms:created>
  <dcterms:modified xsi:type="dcterms:W3CDTF">2018-09-20T05:38:12Z</dcterms:modified>
</cp:coreProperties>
</file>